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8F7495B9-2E10-4D78-A22A-43173A7E5650}" xr6:coauthVersionLast="47" xr6:coauthVersionMax="47" xr10:uidLastSave="{00000000-0000-0000-0000-000000000000}"/>
  <bookViews>
    <workbookView xWindow="-98" yWindow="-98" windowWidth="28996" windowHeight="17475" tabRatio="874" activeTab="1" xr2:uid="{00000000-000D-0000-FFFF-FFFF00000000}"/>
  </bookViews>
  <sheets>
    <sheet name="Sheet2" sheetId="10" r:id="rId1"/>
    <sheet name="Sheet1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1" l="1"/>
  <c r="H159" i="11"/>
  <c r="H160" i="11"/>
  <c r="H161" i="11"/>
  <c r="H162" i="11"/>
  <c r="H163" i="11"/>
  <c r="H164" i="11"/>
  <c r="H165" i="11"/>
  <c r="H166" i="11"/>
  <c r="H167" i="11"/>
  <c r="H157" i="11"/>
  <c r="H149" i="11"/>
  <c r="H150" i="11"/>
  <c r="H151" i="11"/>
  <c r="J158" i="11"/>
  <c r="K158" i="11"/>
  <c r="L158" i="11"/>
  <c r="J159" i="11"/>
  <c r="K159" i="11"/>
  <c r="L159" i="11"/>
  <c r="J160" i="11"/>
  <c r="K160" i="11"/>
  <c r="L160" i="11"/>
  <c r="J161" i="11"/>
  <c r="K161" i="11"/>
  <c r="L161" i="11"/>
  <c r="J162" i="11"/>
  <c r="K162" i="11"/>
  <c r="L162" i="11"/>
  <c r="J163" i="11"/>
  <c r="K163" i="11"/>
  <c r="L163" i="11"/>
  <c r="J164" i="11"/>
  <c r="K164" i="11"/>
  <c r="L164" i="11"/>
  <c r="J165" i="11"/>
  <c r="K165" i="11"/>
  <c r="L165" i="11"/>
  <c r="J166" i="11"/>
  <c r="K166" i="11"/>
  <c r="L166" i="11"/>
  <c r="J167" i="11"/>
  <c r="K167" i="11"/>
  <c r="L167" i="11"/>
  <c r="L157" i="11"/>
  <c r="K157" i="11"/>
  <c r="J157" i="11"/>
  <c r="L135" i="11"/>
  <c r="L136" i="11"/>
  <c r="L137" i="11"/>
  <c r="L138" i="11"/>
  <c r="L139" i="11"/>
  <c r="L141" i="11"/>
  <c r="L142" i="11"/>
  <c r="L143" i="11"/>
  <c r="L144" i="11"/>
  <c r="L145" i="11"/>
  <c r="L146" i="11"/>
  <c r="L147" i="11"/>
  <c r="L148" i="11"/>
  <c r="L149" i="11"/>
  <c r="L150" i="11"/>
  <c r="L151" i="11"/>
  <c r="L134" i="11"/>
  <c r="J141" i="11"/>
  <c r="K141" i="11"/>
  <c r="J142" i="11"/>
  <c r="K142" i="11"/>
  <c r="J143" i="11"/>
  <c r="K143" i="11"/>
  <c r="J144" i="11"/>
  <c r="K144" i="11"/>
  <c r="J145" i="11"/>
  <c r="K145" i="11"/>
  <c r="J146" i="11"/>
  <c r="K146" i="11"/>
  <c r="H141" i="11"/>
  <c r="H142" i="11"/>
  <c r="H143" i="11"/>
  <c r="H144" i="11"/>
  <c r="H145" i="11"/>
  <c r="H146" i="11"/>
  <c r="J135" i="11"/>
  <c r="K135" i="11"/>
  <c r="J136" i="11"/>
  <c r="K136" i="11"/>
  <c r="J137" i="11"/>
  <c r="K137" i="11"/>
  <c r="J138" i="11"/>
  <c r="K138" i="11"/>
  <c r="J139" i="11"/>
  <c r="K139" i="11"/>
  <c r="J147" i="11"/>
  <c r="K147" i="11"/>
  <c r="J148" i="11"/>
  <c r="K148" i="11"/>
  <c r="J149" i="11"/>
  <c r="K149" i="11"/>
  <c r="J150" i="11"/>
  <c r="K150" i="11"/>
  <c r="J151" i="11"/>
  <c r="K151" i="11"/>
  <c r="H147" i="11"/>
  <c r="H148" i="11"/>
  <c r="H135" i="11"/>
  <c r="H136" i="11"/>
  <c r="H137" i="11"/>
  <c r="H138" i="11"/>
  <c r="H139" i="11"/>
  <c r="K134" i="11"/>
  <c r="J134" i="11"/>
  <c r="H134" i="11"/>
  <c r="L71" i="11"/>
  <c r="L72" i="11"/>
  <c r="L73" i="11"/>
  <c r="L74" i="11"/>
  <c r="L75" i="11"/>
  <c r="L76" i="11"/>
  <c r="L77" i="11"/>
  <c r="L78" i="11"/>
  <c r="L79" i="11"/>
  <c r="L80" i="11"/>
  <c r="L81" i="11"/>
  <c r="L84" i="11"/>
  <c r="L85" i="11"/>
  <c r="L86" i="11"/>
  <c r="L87" i="11"/>
  <c r="L88" i="11"/>
  <c r="L89" i="11"/>
  <c r="L90" i="11"/>
  <c r="L91" i="11"/>
  <c r="L92" i="11"/>
  <c r="L93" i="11"/>
  <c r="L94" i="11"/>
  <c r="L102" i="11"/>
  <c r="L103" i="11"/>
  <c r="L104" i="11"/>
  <c r="L105" i="11"/>
  <c r="L106" i="11"/>
  <c r="L107" i="11"/>
  <c r="L108" i="11"/>
  <c r="L109" i="11"/>
  <c r="L110" i="11"/>
  <c r="L111" i="11"/>
  <c r="L112" i="11"/>
  <c r="L120" i="11"/>
  <c r="L121" i="11"/>
  <c r="L122" i="11"/>
  <c r="L123" i="11"/>
  <c r="L124" i="11"/>
  <c r="L125" i="11"/>
  <c r="L126" i="11"/>
  <c r="L127" i="11"/>
  <c r="L128" i="11"/>
  <c r="L129" i="11"/>
  <c r="L130" i="11"/>
  <c r="L119" i="11"/>
  <c r="J119" i="11"/>
  <c r="K119" i="11"/>
  <c r="J120" i="11"/>
  <c r="K120" i="11"/>
  <c r="J121" i="11"/>
  <c r="K121" i="11"/>
  <c r="J122" i="11"/>
  <c r="K122" i="11"/>
  <c r="J123" i="11"/>
  <c r="K123" i="11"/>
  <c r="H119" i="11"/>
  <c r="H120" i="11"/>
  <c r="H121" i="11"/>
  <c r="H122" i="11"/>
  <c r="H123" i="11"/>
  <c r="J130" i="11"/>
  <c r="H130" i="11"/>
  <c r="K130" i="11"/>
  <c r="H129" i="11"/>
  <c r="K129" i="11"/>
  <c r="J129" i="11"/>
  <c r="H125" i="11"/>
  <c r="H126" i="11"/>
  <c r="H127" i="11"/>
  <c r="H128" i="11"/>
  <c r="H124" i="11"/>
  <c r="J125" i="11"/>
  <c r="K125" i="11"/>
  <c r="J126" i="11"/>
  <c r="K126" i="11"/>
  <c r="J127" i="11"/>
  <c r="K127" i="11"/>
  <c r="J128" i="11"/>
  <c r="K128" i="11"/>
  <c r="K124" i="11"/>
  <c r="J124" i="11"/>
  <c r="J102" i="11"/>
  <c r="K102" i="11"/>
  <c r="J104" i="11"/>
  <c r="K104" i="11"/>
  <c r="J105" i="11"/>
  <c r="K105" i="11"/>
  <c r="J106" i="11"/>
  <c r="K106" i="11"/>
  <c r="J107" i="11"/>
  <c r="K107" i="11"/>
  <c r="J108" i="11"/>
  <c r="K108" i="11"/>
  <c r="J109" i="11"/>
  <c r="K109" i="11"/>
  <c r="J110" i="11"/>
  <c r="K110" i="11"/>
  <c r="J111" i="11"/>
  <c r="K111" i="11"/>
  <c r="J112" i="11"/>
  <c r="K112" i="11"/>
  <c r="H102" i="11"/>
  <c r="K103" i="11"/>
  <c r="J103" i="11"/>
  <c r="H104" i="11"/>
  <c r="H105" i="11"/>
  <c r="H106" i="11"/>
  <c r="H107" i="11"/>
  <c r="H108" i="11"/>
  <c r="H109" i="11"/>
  <c r="H110" i="11"/>
  <c r="H111" i="11"/>
  <c r="H112" i="11"/>
  <c r="H103" i="11"/>
  <c r="J84" i="11"/>
  <c r="K84" i="11"/>
  <c r="H84" i="11"/>
  <c r="H85" i="11"/>
  <c r="J85" i="11"/>
  <c r="K85" i="11"/>
  <c r="J86" i="11"/>
  <c r="K86" i="11"/>
  <c r="J87" i="11"/>
  <c r="K87" i="11"/>
  <c r="J88" i="11"/>
  <c r="K88" i="11"/>
  <c r="J89" i="11"/>
  <c r="K89" i="11"/>
  <c r="J91" i="11"/>
  <c r="K91" i="11"/>
  <c r="J92" i="11"/>
  <c r="K92" i="11"/>
  <c r="J93" i="11"/>
  <c r="K93" i="11"/>
  <c r="J94" i="11"/>
  <c r="K94" i="11"/>
  <c r="K90" i="11"/>
  <c r="J90" i="11"/>
  <c r="H86" i="11"/>
  <c r="H87" i="11"/>
  <c r="H88" i="11"/>
  <c r="H89" i="11"/>
  <c r="H91" i="11"/>
  <c r="H92" i="11"/>
  <c r="H93" i="11"/>
  <c r="H94" i="11"/>
  <c r="H90" i="11"/>
  <c r="J72" i="11"/>
  <c r="K72" i="11"/>
  <c r="J73" i="11"/>
  <c r="K73" i="11"/>
  <c r="J74" i="11"/>
  <c r="K74" i="11"/>
  <c r="J75" i="11"/>
  <c r="K75" i="11"/>
  <c r="J76" i="11"/>
  <c r="K76" i="11"/>
  <c r="J77" i="11"/>
  <c r="K77" i="11"/>
  <c r="J78" i="11"/>
  <c r="K78" i="11"/>
  <c r="J79" i="11"/>
  <c r="K79" i="11"/>
  <c r="J80" i="11"/>
  <c r="K80" i="11"/>
  <c r="J81" i="11"/>
  <c r="K81" i="11"/>
  <c r="K71" i="11"/>
  <c r="J71" i="11"/>
  <c r="H71" i="11"/>
  <c r="H72" i="11"/>
  <c r="H73" i="11"/>
  <c r="H74" i="11"/>
  <c r="H75" i="11"/>
  <c r="H77" i="11"/>
  <c r="H78" i="11"/>
  <c r="H79" i="11"/>
  <c r="H80" i="11"/>
  <c r="H81" i="11"/>
  <c r="H76" i="11"/>
  <c r="L67" i="11"/>
  <c r="K67" i="11"/>
  <c r="J67" i="11"/>
  <c r="H67" i="11"/>
  <c r="L66" i="11"/>
  <c r="K66" i="11"/>
  <c r="J66" i="11"/>
  <c r="H66" i="11"/>
  <c r="L65" i="11"/>
  <c r="K65" i="11"/>
  <c r="J65" i="11"/>
  <c r="H65" i="11"/>
  <c r="L64" i="11"/>
  <c r="K64" i="11"/>
  <c r="J64" i="11"/>
  <c r="H64" i="11"/>
  <c r="L63" i="11"/>
  <c r="K63" i="11"/>
  <c r="J63" i="11"/>
  <c r="H63" i="11"/>
  <c r="L57" i="11"/>
  <c r="K57" i="11"/>
  <c r="J57" i="11"/>
  <c r="H57" i="11"/>
  <c r="L58" i="11"/>
  <c r="K58" i="11"/>
  <c r="J58" i="11"/>
  <c r="H58" i="11"/>
  <c r="L59" i="11"/>
  <c r="K59" i="11"/>
  <c r="J59" i="11"/>
  <c r="H59" i="11"/>
  <c r="L60" i="11"/>
  <c r="K60" i="11"/>
  <c r="J60" i="11"/>
  <c r="H60" i="11"/>
  <c r="L61" i="11"/>
  <c r="K61" i="11"/>
  <c r="J61" i="11"/>
  <c r="H61" i="11"/>
  <c r="L62" i="11"/>
  <c r="K62" i="11"/>
  <c r="J62" i="11"/>
  <c r="H62" i="11"/>
  <c r="J46" i="11" l="1"/>
  <c r="K46" i="11"/>
  <c r="L46" i="11"/>
  <c r="J47" i="11"/>
  <c r="K47" i="11"/>
  <c r="L47" i="11"/>
  <c r="J48" i="11"/>
  <c r="K48" i="11"/>
  <c r="L48" i="11"/>
  <c r="J49" i="11"/>
  <c r="K49" i="11"/>
  <c r="L49" i="11"/>
  <c r="J50" i="11"/>
  <c r="K50" i="11"/>
  <c r="L50" i="11"/>
  <c r="J51" i="11"/>
  <c r="K51" i="11"/>
  <c r="L51" i="11"/>
  <c r="J52" i="11"/>
  <c r="K52" i="11"/>
  <c r="L52" i="11"/>
  <c r="J53" i="11"/>
  <c r="K53" i="11"/>
  <c r="L53" i="11"/>
  <c r="J54" i="11"/>
  <c r="K54" i="11"/>
  <c r="L54" i="11"/>
  <c r="J55" i="11"/>
  <c r="K55" i="11"/>
  <c r="L55" i="11"/>
  <c r="L45" i="11"/>
  <c r="K45" i="11"/>
  <c r="J45" i="11"/>
  <c r="H46" i="11"/>
  <c r="H47" i="11"/>
  <c r="H48" i="11"/>
  <c r="H49" i="11"/>
  <c r="H50" i="11"/>
  <c r="H51" i="11"/>
  <c r="H52" i="11"/>
  <c r="H53" i="11"/>
  <c r="H54" i="11"/>
  <c r="H55" i="11"/>
  <c r="H45" i="11"/>
  <c r="B3" i="11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2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2" i="11"/>
  <c r="K2" i="11"/>
  <c r="K3" i="1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2" i="11"/>
  <c r="J3" i="1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2" i="11"/>
  <c r="L2" i="11" l="1"/>
  <c r="F3" i="11" l="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" i="11"/>
  <c r="L3" i="11"/>
  <c r="L4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</calcChain>
</file>

<file path=xl/sharedStrings.xml><?xml version="1.0" encoding="utf-8"?>
<sst xmlns="http://schemas.openxmlformats.org/spreadsheetml/2006/main" count="25" uniqueCount="19">
  <si>
    <t>df/f</t>
    <phoneticPr fontId="1" type="noConversion"/>
  </si>
  <si>
    <t>f</t>
    <phoneticPr fontId="1" type="noConversion"/>
  </si>
  <si>
    <t>V</t>
    <phoneticPr fontId="1" type="noConversion"/>
  </si>
  <si>
    <t>I</t>
    <phoneticPr fontId="1" type="noConversion"/>
  </si>
  <si>
    <t>50 mA</t>
    <phoneticPr fontId="1" type="noConversion"/>
  </si>
  <si>
    <t>Q3d Q6D</t>
    <phoneticPr fontId="1" type="noConversion"/>
  </si>
  <si>
    <t>dU/U</t>
    <phoneticPr fontId="1" type="noConversion"/>
  </si>
  <si>
    <t>U</t>
    <phoneticPr fontId="1" type="noConversion"/>
  </si>
  <si>
    <t>deltaU</t>
    <phoneticPr fontId="1" type="noConversion"/>
  </si>
  <si>
    <t>MeVu</t>
    <phoneticPr fontId="1" type="noConversion"/>
  </si>
  <si>
    <t>MeV/u</t>
    <phoneticPr fontId="1" type="noConversion"/>
  </si>
  <si>
    <t>10PM</t>
    <phoneticPr fontId="1" type="noConversion"/>
  </si>
  <si>
    <t>9:40PM</t>
    <phoneticPr fontId="1" type="noConversion"/>
  </si>
  <si>
    <t>9:35PM</t>
    <phoneticPr fontId="1" type="noConversion"/>
  </si>
  <si>
    <t>9:20PM</t>
    <phoneticPr fontId="1" type="noConversion"/>
  </si>
  <si>
    <t>9:00PM</t>
    <phoneticPr fontId="1" type="noConversion"/>
  </si>
  <si>
    <t>Q3D</t>
    <phoneticPr fontId="1" type="noConversion"/>
  </si>
  <si>
    <t>10:30PM</t>
    <phoneticPr fontId="1" type="noConversion"/>
  </si>
  <si>
    <t>10:45PM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</si>
</sst>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1%Q3D/Q6D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Sheet2!$B$3:$B$27</c:f>
              <c:numCache>
                <c:formatCode>General</c:formatCode>
                <c:ptCount val="25"/>
                <c:pt idx="0">
                  <c:v>-1300</c:v>
                </c:pt>
                <c:pt idx="1">
                  <c:v>-1400</c:v>
                </c:pt>
                <c:pt idx="2">
                  <c:v>-1600</c:v>
                </c:pt>
                <c:pt idx="3">
                  <c:v>-1700</c:v>
                </c:pt>
                <c:pt idx="4">
                  <c:v>-1800</c:v>
                </c:pt>
                <c:pt idx="5">
                  <c:v>-1900</c:v>
                </c:pt>
                <c:pt idx="6">
                  <c:v>-2000</c:v>
                </c:pt>
                <c:pt idx="7">
                  <c:v>-2100</c:v>
                </c:pt>
                <c:pt idx="8">
                  <c:v>-2200</c:v>
                </c:pt>
                <c:pt idx="9">
                  <c:v>-2300</c:v>
                </c:pt>
                <c:pt idx="10">
                  <c:v>-2400</c:v>
                </c:pt>
                <c:pt idx="11">
                  <c:v>-2500</c:v>
                </c:pt>
                <c:pt idx="12">
                  <c:v>-1700</c:v>
                </c:pt>
                <c:pt idx="13">
                  <c:v>-1600</c:v>
                </c:pt>
                <c:pt idx="14">
                  <c:v>-1500</c:v>
                </c:pt>
                <c:pt idx="15">
                  <c:v>-1400</c:v>
                </c:pt>
                <c:pt idx="16">
                  <c:v>-1300</c:v>
                </c:pt>
                <c:pt idx="17">
                  <c:v>-1200</c:v>
                </c:pt>
                <c:pt idx="18">
                  <c:v>-1100</c:v>
                </c:pt>
                <c:pt idx="19">
                  <c:v>-1000</c:v>
                </c:pt>
                <c:pt idx="20">
                  <c:v>-900</c:v>
                </c:pt>
                <c:pt idx="21">
                  <c:v>-800</c:v>
                </c:pt>
                <c:pt idx="22">
                  <c:v>-700</c:v>
                </c:pt>
                <c:pt idx="23">
                  <c:v>-600</c:v>
                </c:pt>
                <c:pt idx="24">
                  <c:v>-500</c:v>
                </c:pt>
              </c:numCache>
            </c:numRef>
          </c:xVal>
          <c:yVal>
            <c:numRef>
              <c:f>Sheet2!$C$3:$C$27</c:f>
              <c:numCache>
                <c:formatCode>General</c:formatCode>
                <c:ptCount val="25"/>
                <c:pt idx="0">
                  <c:v>243.92967300000001</c:v>
                </c:pt>
                <c:pt idx="1">
                  <c:v>243.928921</c:v>
                </c:pt>
                <c:pt idx="2">
                  <c:v>243.92779300000001</c:v>
                </c:pt>
                <c:pt idx="3">
                  <c:v>243.92553799999999</c:v>
                </c:pt>
                <c:pt idx="4">
                  <c:v>243.92252999999999</c:v>
                </c:pt>
                <c:pt idx="5">
                  <c:v>243.91877099999999</c:v>
                </c:pt>
                <c:pt idx="6">
                  <c:v>243.91483500000001</c:v>
                </c:pt>
                <c:pt idx="7">
                  <c:v>243.910312</c:v>
                </c:pt>
                <c:pt idx="8">
                  <c:v>243.90617700000001</c:v>
                </c:pt>
                <c:pt idx="9">
                  <c:v>243.90222900000001</c:v>
                </c:pt>
                <c:pt idx="10">
                  <c:v>243.897718</c:v>
                </c:pt>
                <c:pt idx="12">
                  <c:v>243.92518200000001</c:v>
                </c:pt>
                <c:pt idx="13">
                  <c:v>243.927605</c:v>
                </c:pt>
                <c:pt idx="14">
                  <c:v>243.92854500000001</c:v>
                </c:pt>
                <c:pt idx="15">
                  <c:v>243.92929699999999</c:v>
                </c:pt>
                <c:pt idx="16">
                  <c:v>243.92967300000001</c:v>
                </c:pt>
                <c:pt idx="17">
                  <c:v>243.92967300000001</c:v>
                </c:pt>
                <c:pt idx="18">
                  <c:v>243.93023700000001</c:v>
                </c:pt>
                <c:pt idx="19">
                  <c:v>243.931365</c:v>
                </c:pt>
                <c:pt idx="20">
                  <c:v>243.93268</c:v>
                </c:pt>
                <c:pt idx="21">
                  <c:v>243.933808</c:v>
                </c:pt>
                <c:pt idx="22">
                  <c:v>243.934372</c:v>
                </c:pt>
                <c:pt idx="23">
                  <c:v>243.933808</c:v>
                </c:pt>
                <c:pt idx="24">
                  <c:v>243.93174099999999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3C-407B-94C6-B09A4F0C1D87}"/>
            </c:ext>
          </c:extLst>
        </c:ser>
        <c:ser>
          <c:idx val="2"/>
          <c:order val="1"/>
          <c:tx>
            <c:v>1.6% Q3D/Q6D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Sheet2!$H$3:$H$24</c:f>
              <c:numCache>
                <c:formatCode>General</c:formatCode>
                <c:ptCount val="22"/>
                <c:pt idx="0">
                  <c:v>-1700</c:v>
                </c:pt>
                <c:pt idx="1">
                  <c:v>-1800</c:v>
                </c:pt>
                <c:pt idx="2">
                  <c:v>-1900</c:v>
                </c:pt>
                <c:pt idx="3">
                  <c:v>-2000</c:v>
                </c:pt>
                <c:pt idx="4">
                  <c:v>-2100</c:v>
                </c:pt>
                <c:pt idx="5">
                  <c:v>-2200</c:v>
                </c:pt>
                <c:pt idx="6">
                  <c:v>-2300</c:v>
                </c:pt>
                <c:pt idx="7">
                  <c:v>-2400</c:v>
                </c:pt>
                <c:pt idx="8">
                  <c:v>-1700</c:v>
                </c:pt>
                <c:pt idx="9">
                  <c:v>-1600</c:v>
                </c:pt>
                <c:pt idx="10">
                  <c:v>-1500</c:v>
                </c:pt>
                <c:pt idx="11">
                  <c:v>-1400</c:v>
                </c:pt>
                <c:pt idx="12">
                  <c:v>-1300</c:v>
                </c:pt>
                <c:pt idx="13">
                  <c:v>-1200</c:v>
                </c:pt>
                <c:pt idx="14">
                  <c:v>-1100</c:v>
                </c:pt>
                <c:pt idx="15">
                  <c:v>-1000</c:v>
                </c:pt>
                <c:pt idx="16">
                  <c:v>-900</c:v>
                </c:pt>
                <c:pt idx="17">
                  <c:v>-800</c:v>
                </c:pt>
                <c:pt idx="18">
                  <c:v>-700</c:v>
                </c:pt>
                <c:pt idx="19">
                  <c:v>-600</c:v>
                </c:pt>
                <c:pt idx="20">
                  <c:v>-500</c:v>
                </c:pt>
                <c:pt idx="21">
                  <c:v>-400</c:v>
                </c:pt>
              </c:numCache>
            </c:numRef>
          </c:xVal>
          <c:yVal>
            <c:numRef>
              <c:f>Sheet2!$I$3:$I$24</c:f>
              <c:numCache>
                <c:formatCode>General</c:formatCode>
                <c:ptCount val="22"/>
                <c:pt idx="0">
                  <c:v>243.932492</c:v>
                </c:pt>
                <c:pt idx="1">
                  <c:v>243.93042500000001</c:v>
                </c:pt>
                <c:pt idx="2">
                  <c:v>243.92779300000001</c:v>
                </c:pt>
                <c:pt idx="3">
                  <c:v>243.92469800000001</c:v>
                </c:pt>
                <c:pt idx="4">
                  <c:v>243.92121399999999</c:v>
                </c:pt>
                <c:pt idx="5">
                  <c:v>243.91801899999999</c:v>
                </c:pt>
                <c:pt idx="6">
                  <c:v>243.91482300000001</c:v>
                </c:pt>
                <c:pt idx="8">
                  <c:v>243.928189</c:v>
                </c:pt>
                <c:pt idx="9">
                  <c:v>243.930049</c:v>
                </c:pt>
                <c:pt idx="10">
                  <c:v>243.93024700000001</c:v>
                </c:pt>
                <c:pt idx="11">
                  <c:v>243.92986099999999</c:v>
                </c:pt>
                <c:pt idx="12">
                  <c:v>243.92910900000001</c:v>
                </c:pt>
                <c:pt idx="13">
                  <c:v>243.92618899999999</c:v>
                </c:pt>
                <c:pt idx="14">
                  <c:v>243.92796100000001</c:v>
                </c:pt>
                <c:pt idx="15">
                  <c:v>243.928189</c:v>
                </c:pt>
                <c:pt idx="16">
                  <c:v>243.92854500000001</c:v>
                </c:pt>
                <c:pt idx="17">
                  <c:v>243.92873299999999</c:v>
                </c:pt>
                <c:pt idx="18">
                  <c:v>243.92835700000001</c:v>
                </c:pt>
                <c:pt idx="19">
                  <c:v>243.926289</c:v>
                </c:pt>
                <c:pt idx="20">
                  <c:v>243.922718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3C-407B-94C6-B09A4F0C1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536640"/>
        <c:axId val="451544512"/>
      </c:scatterChart>
      <c:valAx>
        <c:axId val="451536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electron_cooler</a:t>
                </a:r>
                <a:r>
                  <a:rPr lang="en-US" altLang="zh-CN" sz="20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Voltage [V]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451544512"/>
        <c:crossesAt val="243.89500000000001"/>
        <c:crossBetween val="midCat"/>
      </c:valAx>
      <c:valAx>
        <c:axId val="45154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Frequency [MHz]</a:t>
                </a:r>
                <a:endParaRPr lang="zh-CN" altLang="en-US" sz="20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451536640"/>
        <c:crossesAt val="-3000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63429571303589"/>
          <c:y val="8.7314814814814803E-2"/>
          <c:w val="0.68458792650918632"/>
          <c:h val="0.72408244853530235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Sheet1!$E$2:$E$20</c:f>
              <c:numCache>
                <c:formatCode>General</c:formatCode>
                <c:ptCount val="19"/>
                <c:pt idx="0">
                  <c:v>-0.365435107206243</c:v>
                </c:pt>
                <c:pt idx="1">
                  <c:v>-0.3163834149637943</c:v>
                </c:pt>
                <c:pt idx="2">
                  <c:v>-0.26733172272134559</c:v>
                </c:pt>
                <c:pt idx="3">
                  <c:v>-0.21828003047889685</c:v>
                </c:pt>
                <c:pt idx="4">
                  <c:v>-0.16922833823644812</c:v>
                </c:pt>
                <c:pt idx="5">
                  <c:v>-0.12017664599399938</c:v>
                </c:pt>
                <c:pt idx="6">
                  <c:v>-7.112495375155066E-2</c:v>
                </c:pt>
                <c:pt idx="7">
                  <c:v>-2.2073261509101928E-2</c:v>
                </c:pt>
                <c:pt idx="8">
                  <c:v>2.6978430733346801E-2</c:v>
                </c:pt>
                <c:pt idx="9">
                  <c:v>7.6030122975795533E-2</c:v>
                </c:pt>
                <c:pt idx="10">
                  <c:v>0.12508181521824427</c:v>
                </c:pt>
                <c:pt idx="11">
                  <c:v>0.17413350746069298</c:v>
                </c:pt>
                <c:pt idx="12">
                  <c:v>0.22318519970314171</c:v>
                </c:pt>
                <c:pt idx="13">
                  <c:v>0.27223689194559042</c:v>
                </c:pt>
                <c:pt idx="14">
                  <c:v>0.32128858418803918</c:v>
                </c:pt>
                <c:pt idx="15">
                  <c:v>0.37034027643048789</c:v>
                </c:pt>
                <c:pt idx="16">
                  <c:v>0.4193919686729366</c:v>
                </c:pt>
                <c:pt idx="17">
                  <c:v>0.46844366091538536</c:v>
                </c:pt>
                <c:pt idx="18">
                  <c:v>0.51749535315783413</c:v>
                </c:pt>
              </c:numCache>
            </c:numRef>
          </c:xVal>
          <c:yVal>
            <c:numRef>
              <c:f>Sheet1!$F$2:$F$20</c:f>
              <c:numCache>
                <c:formatCode>General</c:formatCode>
                <c:ptCount val="19"/>
                <c:pt idx="0">
                  <c:v>-7.149680027218578E-5</c:v>
                </c:pt>
                <c:pt idx="1">
                  <c:v>-5.9165242060121818E-5</c:v>
                </c:pt>
                <c:pt idx="2">
                  <c:v>-4.6067061046928666E-5</c:v>
                </c:pt>
                <c:pt idx="3">
                  <c:v>-3.2194058058283886E-5</c:v>
                </c:pt>
                <c:pt idx="4">
                  <c:v>-1.8325154656916839E-5</c:v>
                </c:pt>
                <c:pt idx="5">
                  <c:v>-6.7643188330267669E-6</c:v>
                </c:pt>
                <c:pt idx="6">
                  <c:v>2.4843498259920771E-6</c:v>
                </c:pt>
                <c:pt idx="7">
                  <c:v>8.6460293449210971E-6</c:v>
                </c:pt>
                <c:pt idx="8">
                  <c:v>7.8753069566306864E-6</c:v>
                </c:pt>
                <c:pt idx="9">
                  <c:v>6.3338621801663853E-6</c:v>
                </c:pt>
                <c:pt idx="10">
                  <c:v>3.2509726271212653E-6</c:v>
                </c:pt>
                <c:pt idx="11">
                  <c:v>-1.3733617023881567E-6</c:v>
                </c:pt>
                <c:pt idx="12">
                  <c:v>-2.1440840906785662E-6</c:v>
                </c:pt>
                <c:pt idx="13">
                  <c:v>-1.3733617023881567E-6</c:v>
                </c:pt>
                <c:pt idx="14">
                  <c:v>9.3880546236655428E-7</c:v>
                </c:pt>
                <c:pt idx="15">
                  <c:v>9.3880546236655428E-7</c:v>
                </c:pt>
                <c:pt idx="16">
                  <c:v>-1.4348555100395115E-6</c:v>
                </c:pt>
                <c:pt idx="17">
                  <c:v>-9.8472083860718878E-6</c:v>
                </c:pt>
                <c:pt idx="18">
                  <c:v>-2.526165615118097E-5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86-44C7-91BA-AA913EE8F11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Sheet1!$K$2:$K$42</c:f>
              <c:numCache>
                <c:formatCode>General</c:formatCode>
                <c:ptCount val="41"/>
                <c:pt idx="0">
                  <c:v>7.6030122975795533E-2</c:v>
                </c:pt>
                <c:pt idx="1">
                  <c:v>7.112495375155066E-2</c:v>
                </c:pt>
                <c:pt idx="2">
                  <c:v>6.6219784527305786E-2</c:v>
                </c:pt>
                <c:pt idx="3">
                  <c:v>6.1314615303060913E-2</c:v>
                </c:pt>
                <c:pt idx="4">
                  <c:v>5.6409446078816039E-2</c:v>
                </c:pt>
                <c:pt idx="5">
                  <c:v>5.1504276854571165E-2</c:v>
                </c:pt>
                <c:pt idx="6">
                  <c:v>4.6599107630326292E-2</c:v>
                </c:pt>
                <c:pt idx="7">
                  <c:v>4.1693938406081418E-2</c:v>
                </c:pt>
                <c:pt idx="8">
                  <c:v>3.6788769181836545E-2</c:v>
                </c:pt>
                <c:pt idx="9">
                  <c:v>3.1883599957591671E-2</c:v>
                </c:pt>
                <c:pt idx="10">
                  <c:v>2.6978430733346801E-2</c:v>
                </c:pt>
                <c:pt idx="11">
                  <c:v>2.2073261509101928E-2</c:v>
                </c:pt>
                <c:pt idx="12">
                  <c:v>1.7168092284857054E-2</c:v>
                </c:pt>
                <c:pt idx="13">
                  <c:v>1.2262923060612182E-2</c:v>
                </c:pt>
                <c:pt idx="14">
                  <c:v>7.3577538363673095E-3</c:v>
                </c:pt>
                <c:pt idx="15">
                  <c:v>2.4525846121224363E-3</c:v>
                </c:pt>
                <c:pt idx="16">
                  <c:v>-2.4525846121224363E-3</c:v>
                </c:pt>
                <c:pt idx="17">
                  <c:v>-7.3577538363673095E-3</c:v>
                </c:pt>
                <c:pt idx="18">
                  <c:v>-1.2262923060612182E-2</c:v>
                </c:pt>
                <c:pt idx="19">
                  <c:v>-1.7168092284857054E-2</c:v>
                </c:pt>
                <c:pt idx="20">
                  <c:v>-2.2073261509101928E-2</c:v>
                </c:pt>
                <c:pt idx="21">
                  <c:v>-2.6978430733346801E-2</c:v>
                </c:pt>
                <c:pt idx="22">
                  <c:v>-3.1883599957591671E-2</c:v>
                </c:pt>
                <c:pt idx="23">
                  <c:v>-3.6788769181836545E-2</c:v>
                </c:pt>
                <c:pt idx="24">
                  <c:v>-4.1693938406081418E-2</c:v>
                </c:pt>
                <c:pt idx="25">
                  <c:v>-4.6599107630326292E-2</c:v>
                </c:pt>
                <c:pt idx="26">
                  <c:v>-5.1504276854571165E-2</c:v>
                </c:pt>
                <c:pt idx="27">
                  <c:v>-5.6409446078816039E-2</c:v>
                </c:pt>
                <c:pt idx="28">
                  <c:v>-6.1314615303060913E-2</c:v>
                </c:pt>
                <c:pt idx="29">
                  <c:v>-6.6219784527305786E-2</c:v>
                </c:pt>
                <c:pt idx="30">
                  <c:v>-7.112495375155066E-2</c:v>
                </c:pt>
              </c:numCache>
            </c:numRef>
          </c:xVal>
          <c:yVal>
            <c:numRef>
              <c:f>Sheet1!$L$2:$L$42</c:f>
              <c:numCache>
                <c:formatCode>General</c:formatCode>
                <c:ptCount val="41"/>
                <c:pt idx="0">
                  <c:v>5.5631397918759762E-6</c:v>
                </c:pt>
                <c:pt idx="1">
                  <c:v>5.5631397918759762E-6</c:v>
                </c:pt>
                <c:pt idx="2">
                  <c:v>5.5631397918759762E-6</c:v>
                </c:pt>
                <c:pt idx="3">
                  <c:v>5.5631397918759762E-6</c:v>
                </c:pt>
                <c:pt idx="4">
                  <c:v>5.5631397918759762E-6</c:v>
                </c:pt>
                <c:pt idx="5">
                  <c:v>6.3338621801663853E-6</c:v>
                </c:pt>
                <c:pt idx="6">
                  <c:v>6.3338621801663853E-6</c:v>
                </c:pt>
                <c:pt idx="7">
                  <c:v>6.3338621801663853E-6</c:v>
                </c:pt>
                <c:pt idx="8">
                  <c:v>6.3338621801663853E-6</c:v>
                </c:pt>
                <c:pt idx="9">
                  <c:v>6.3338621801663853E-6</c:v>
                </c:pt>
                <c:pt idx="10">
                  <c:v>6.3338621801663853E-6</c:v>
                </c:pt>
                <c:pt idx="11">
                  <c:v>6.3338621801663853E-6</c:v>
                </c:pt>
                <c:pt idx="12">
                  <c:v>7.1045845683402773E-6</c:v>
                </c:pt>
                <c:pt idx="13">
                  <c:v>7.1045845683402773E-6</c:v>
                </c:pt>
                <c:pt idx="14">
                  <c:v>7.1045845683402773E-6</c:v>
                </c:pt>
                <c:pt idx="15">
                  <c:v>7.1045845683402773E-6</c:v>
                </c:pt>
                <c:pt idx="16">
                  <c:v>7.1045845683402773E-6</c:v>
                </c:pt>
                <c:pt idx="17">
                  <c:v>7.1045845683402773E-6</c:v>
                </c:pt>
                <c:pt idx="18">
                  <c:v>7.1045845683402773E-6</c:v>
                </c:pt>
                <c:pt idx="19">
                  <c:v>7.1045845683402773E-6</c:v>
                </c:pt>
                <c:pt idx="20">
                  <c:v>6.3338621801663853E-6</c:v>
                </c:pt>
                <c:pt idx="21">
                  <c:v>6.3338621801663853E-6</c:v>
                </c:pt>
                <c:pt idx="22">
                  <c:v>5.5631397918759762E-6</c:v>
                </c:pt>
                <c:pt idx="23">
                  <c:v>5.5631397918759762E-6</c:v>
                </c:pt>
                <c:pt idx="24">
                  <c:v>4.7924174035855663E-6</c:v>
                </c:pt>
                <c:pt idx="25">
                  <c:v>4.0216950152951573E-6</c:v>
                </c:pt>
                <c:pt idx="26">
                  <c:v>3.2509726271212653E-6</c:v>
                </c:pt>
                <c:pt idx="27">
                  <c:v>2.4802502388308558E-6</c:v>
                </c:pt>
                <c:pt idx="28">
                  <c:v>1.7095278505404463E-6</c:v>
                </c:pt>
                <c:pt idx="29">
                  <c:v>9.3880546236655428E-7</c:v>
                </c:pt>
                <c:pt idx="30">
                  <c:v>1.6808307407614486E-7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086-44C7-91BA-AA913EE8F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060872"/>
        <c:axId val="534061200"/>
      </c:scatterChart>
      <c:valAx>
        <c:axId val="534060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dU/U (%)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1200"/>
        <c:crossesAt val="-8.0000000000000034E-5"/>
        <c:crossBetween val="midCat"/>
      </c:valAx>
      <c:valAx>
        <c:axId val="534061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df/f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0872"/>
        <c:crossesAt val="-10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595128205128204"/>
          <c:y val="9.6393767722596529E-2"/>
          <c:w val="0.67892051282051291"/>
          <c:h val="0.64219160104986872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Sheet1!$B$2:$B$20</c:f>
              <c:numCache>
                <c:formatCode>General</c:formatCode>
                <c:ptCount val="19"/>
                <c:pt idx="0">
                  <c:v>203.12156490000001</c:v>
                </c:pt>
                <c:pt idx="1">
                  <c:v>203.2215649</c:v>
                </c:pt>
                <c:pt idx="2">
                  <c:v>203.3215649</c:v>
                </c:pt>
                <c:pt idx="3">
                  <c:v>203.42156489999999</c:v>
                </c:pt>
                <c:pt idx="4">
                  <c:v>203.52156489999999</c:v>
                </c:pt>
                <c:pt idx="5">
                  <c:v>203.62156490000001</c:v>
                </c:pt>
                <c:pt idx="6">
                  <c:v>203.7215649</c:v>
                </c:pt>
                <c:pt idx="7">
                  <c:v>203.8215649</c:v>
                </c:pt>
                <c:pt idx="8">
                  <c:v>203.92156489999999</c:v>
                </c:pt>
                <c:pt idx="9">
                  <c:v>204.02156489999999</c:v>
                </c:pt>
                <c:pt idx="10">
                  <c:v>204.12156490000001</c:v>
                </c:pt>
                <c:pt idx="11">
                  <c:v>204.2215649</c:v>
                </c:pt>
                <c:pt idx="12">
                  <c:v>204.3215649</c:v>
                </c:pt>
                <c:pt idx="13">
                  <c:v>204.42156489999999</c:v>
                </c:pt>
                <c:pt idx="14">
                  <c:v>204.52156489999999</c:v>
                </c:pt>
                <c:pt idx="15">
                  <c:v>204.62156490000001</c:v>
                </c:pt>
                <c:pt idx="16">
                  <c:v>204.7215649</c:v>
                </c:pt>
                <c:pt idx="17">
                  <c:v>204.8215649</c:v>
                </c:pt>
                <c:pt idx="18">
                  <c:v>204.92156489999999</c:v>
                </c:pt>
              </c:numCache>
            </c:numRef>
          </c:xVal>
          <c:yVal>
            <c:numRef>
              <c:f>Sheet1!$C$2:$C$20</c:f>
              <c:numCache>
                <c:formatCode>General</c:formatCode>
                <c:ptCount val="19"/>
                <c:pt idx="0">
                  <c:v>243.90956</c:v>
                </c:pt>
                <c:pt idx="1">
                  <c:v>243.91256799999999</c:v>
                </c:pt>
                <c:pt idx="2">
                  <c:v>243.915763</c:v>
                </c:pt>
                <c:pt idx="3">
                  <c:v>243.91914700000001</c:v>
                </c:pt>
                <c:pt idx="4">
                  <c:v>243.92252999999999</c:v>
                </c:pt>
                <c:pt idx="5">
                  <c:v>243.92535000000001</c:v>
                </c:pt>
                <c:pt idx="6">
                  <c:v>243.927606</c:v>
                </c:pt>
                <c:pt idx="7">
                  <c:v>243.92910900000001</c:v>
                </c:pt>
                <c:pt idx="8">
                  <c:v>243.928921</c:v>
                </c:pt>
                <c:pt idx="9">
                  <c:v>243.92854500000001</c:v>
                </c:pt>
                <c:pt idx="10">
                  <c:v>243.92779300000001</c:v>
                </c:pt>
                <c:pt idx="11">
                  <c:v>243.92666500000001</c:v>
                </c:pt>
                <c:pt idx="12">
                  <c:v>243.92647700000001</c:v>
                </c:pt>
                <c:pt idx="13">
                  <c:v>243.92666500000001</c:v>
                </c:pt>
                <c:pt idx="14">
                  <c:v>243.92722900000001</c:v>
                </c:pt>
                <c:pt idx="15">
                  <c:v>243.92722900000001</c:v>
                </c:pt>
                <c:pt idx="16">
                  <c:v>243.92665</c:v>
                </c:pt>
                <c:pt idx="17">
                  <c:v>243.924598</c:v>
                </c:pt>
                <c:pt idx="18">
                  <c:v>243.920838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86-44C7-91BA-AA913EE8F11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Sheet1!$H$2:$H$42</c:f>
              <c:numCache>
                <c:formatCode>General</c:formatCode>
                <c:ptCount val="41"/>
                <c:pt idx="0">
                  <c:v>204.02156489999999</c:v>
                </c:pt>
                <c:pt idx="1">
                  <c:v>204.0115649</c:v>
                </c:pt>
                <c:pt idx="2">
                  <c:v>204.00156490000001</c:v>
                </c:pt>
                <c:pt idx="3">
                  <c:v>203.99156489999999</c:v>
                </c:pt>
                <c:pt idx="4">
                  <c:v>203.9815649</c:v>
                </c:pt>
                <c:pt idx="5">
                  <c:v>203.9715649</c:v>
                </c:pt>
                <c:pt idx="6">
                  <c:v>203.96156489999998</c:v>
                </c:pt>
                <c:pt idx="7">
                  <c:v>203.95156489999999</c:v>
                </c:pt>
                <c:pt idx="8">
                  <c:v>203.9415649</c:v>
                </c:pt>
                <c:pt idx="9">
                  <c:v>203.93156489999998</c:v>
                </c:pt>
                <c:pt idx="10">
                  <c:v>203.92156489999999</c:v>
                </c:pt>
                <c:pt idx="11">
                  <c:v>203.9115649</c:v>
                </c:pt>
                <c:pt idx="12">
                  <c:v>203.90156490000001</c:v>
                </c:pt>
                <c:pt idx="13">
                  <c:v>203.89156489999999</c:v>
                </c:pt>
                <c:pt idx="14">
                  <c:v>203.8815649</c:v>
                </c:pt>
                <c:pt idx="15">
                  <c:v>203.87156490000001</c:v>
                </c:pt>
                <c:pt idx="16">
                  <c:v>203.86156489999999</c:v>
                </c:pt>
                <c:pt idx="17">
                  <c:v>203.8515649</c:v>
                </c:pt>
                <c:pt idx="18">
                  <c:v>203.84156490000001</c:v>
                </c:pt>
                <c:pt idx="19">
                  <c:v>203.83156489999999</c:v>
                </c:pt>
                <c:pt idx="20">
                  <c:v>203.8215649</c:v>
                </c:pt>
                <c:pt idx="21">
                  <c:v>203.81156490000001</c:v>
                </c:pt>
                <c:pt idx="22">
                  <c:v>203.80156489999999</c:v>
                </c:pt>
                <c:pt idx="23">
                  <c:v>203.7915649</c:v>
                </c:pt>
                <c:pt idx="24">
                  <c:v>203.78156490000001</c:v>
                </c:pt>
                <c:pt idx="25">
                  <c:v>203.77156489999999</c:v>
                </c:pt>
                <c:pt idx="26">
                  <c:v>203.7615649</c:v>
                </c:pt>
                <c:pt idx="27">
                  <c:v>203.75156490000001</c:v>
                </c:pt>
                <c:pt idx="28">
                  <c:v>203.74156489999999</c:v>
                </c:pt>
                <c:pt idx="29">
                  <c:v>203.7315649</c:v>
                </c:pt>
                <c:pt idx="30">
                  <c:v>203.7215649</c:v>
                </c:pt>
                <c:pt idx="31">
                  <c:v>203.71156489999998</c:v>
                </c:pt>
                <c:pt idx="32">
                  <c:v>203.70156489999999</c:v>
                </c:pt>
                <c:pt idx="33">
                  <c:v>203.6915649</c:v>
                </c:pt>
                <c:pt idx="34">
                  <c:v>203.68156489999998</c:v>
                </c:pt>
                <c:pt idx="35">
                  <c:v>203.67156489999999</c:v>
                </c:pt>
                <c:pt idx="36">
                  <c:v>203.6615649</c:v>
                </c:pt>
                <c:pt idx="37">
                  <c:v>203.65156490000001</c:v>
                </c:pt>
                <c:pt idx="38">
                  <c:v>203.64156489999999</c:v>
                </c:pt>
                <c:pt idx="39">
                  <c:v>203.6315649</c:v>
                </c:pt>
                <c:pt idx="40">
                  <c:v>203.62156490000001</c:v>
                </c:pt>
              </c:numCache>
            </c:numRef>
          </c:xVal>
          <c:yVal>
            <c:numRef>
              <c:f>Sheet1!$I$2:$I$42</c:f>
              <c:numCache>
                <c:formatCode>General</c:formatCode>
                <c:ptCount val="41"/>
                <c:pt idx="0">
                  <c:v>243.92835700000001</c:v>
                </c:pt>
                <c:pt idx="1">
                  <c:v>243.92835700000001</c:v>
                </c:pt>
                <c:pt idx="2">
                  <c:v>243.92835700000001</c:v>
                </c:pt>
                <c:pt idx="3">
                  <c:v>243.92835700000001</c:v>
                </c:pt>
                <c:pt idx="4">
                  <c:v>243.92835700000001</c:v>
                </c:pt>
                <c:pt idx="5">
                  <c:v>243.92854500000001</c:v>
                </c:pt>
                <c:pt idx="6">
                  <c:v>243.92854500000001</c:v>
                </c:pt>
                <c:pt idx="7">
                  <c:v>243.92854500000001</c:v>
                </c:pt>
                <c:pt idx="8">
                  <c:v>243.92854500000001</c:v>
                </c:pt>
                <c:pt idx="9">
                  <c:v>243.92854500000001</c:v>
                </c:pt>
                <c:pt idx="10">
                  <c:v>243.92854500000001</c:v>
                </c:pt>
                <c:pt idx="11">
                  <c:v>243.92854500000001</c:v>
                </c:pt>
                <c:pt idx="12">
                  <c:v>243.92873299999999</c:v>
                </c:pt>
                <c:pt idx="13">
                  <c:v>243.92873299999999</c:v>
                </c:pt>
                <c:pt idx="14">
                  <c:v>243.92873299999999</c:v>
                </c:pt>
                <c:pt idx="15">
                  <c:v>243.92873299999999</c:v>
                </c:pt>
                <c:pt idx="16">
                  <c:v>243.92873299999999</c:v>
                </c:pt>
                <c:pt idx="17">
                  <c:v>243.92873299999999</c:v>
                </c:pt>
                <c:pt idx="18">
                  <c:v>243.92873299999999</c:v>
                </c:pt>
                <c:pt idx="19">
                  <c:v>243.92873299999999</c:v>
                </c:pt>
                <c:pt idx="20">
                  <c:v>243.92854500000001</c:v>
                </c:pt>
                <c:pt idx="21">
                  <c:v>243.92854500000001</c:v>
                </c:pt>
                <c:pt idx="22">
                  <c:v>243.92835700000001</c:v>
                </c:pt>
                <c:pt idx="23">
                  <c:v>243.92835700000001</c:v>
                </c:pt>
                <c:pt idx="24">
                  <c:v>243.928169</c:v>
                </c:pt>
                <c:pt idx="25">
                  <c:v>243.92798099999999</c:v>
                </c:pt>
                <c:pt idx="26">
                  <c:v>243.92779300000001</c:v>
                </c:pt>
                <c:pt idx="27">
                  <c:v>243.927605</c:v>
                </c:pt>
                <c:pt idx="28">
                  <c:v>243.92741699999999</c:v>
                </c:pt>
                <c:pt idx="29">
                  <c:v>243.92722900000001</c:v>
                </c:pt>
                <c:pt idx="30">
                  <c:v>243.927041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086-44C7-91BA-AA913EE8F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060872"/>
        <c:axId val="534061200"/>
      </c:scatterChart>
      <c:valAx>
        <c:axId val="534060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Electron cooler voltage [kV]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1200"/>
        <c:crosses val="autoZero"/>
        <c:crossBetween val="midCat"/>
      </c:valAx>
      <c:valAx>
        <c:axId val="534061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Frequency</a:t>
                </a:r>
                <a:r>
                  <a:rPr lang="en-US" altLang="zh-CN" sz="18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[MHz]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0872"/>
        <c:crossesAt val="-250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63429571303589"/>
          <c:y val="8.7314814814814803E-2"/>
          <c:w val="0.68458792650918632"/>
          <c:h val="0.70447402798759917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Sheet1!$E$2:$E$20</c:f>
              <c:numCache>
                <c:formatCode>General</c:formatCode>
                <c:ptCount val="19"/>
                <c:pt idx="0">
                  <c:v>-0.365435107206243</c:v>
                </c:pt>
                <c:pt idx="1">
                  <c:v>-0.3163834149637943</c:v>
                </c:pt>
                <c:pt idx="2">
                  <c:v>-0.26733172272134559</c:v>
                </c:pt>
                <c:pt idx="3">
                  <c:v>-0.21828003047889685</c:v>
                </c:pt>
                <c:pt idx="4">
                  <c:v>-0.16922833823644812</c:v>
                </c:pt>
                <c:pt idx="5">
                  <c:v>-0.12017664599399938</c:v>
                </c:pt>
                <c:pt idx="6">
                  <c:v>-7.112495375155066E-2</c:v>
                </c:pt>
                <c:pt idx="7">
                  <c:v>-2.2073261509101928E-2</c:v>
                </c:pt>
                <c:pt idx="8">
                  <c:v>2.6978430733346801E-2</c:v>
                </c:pt>
                <c:pt idx="9">
                  <c:v>7.6030122975795533E-2</c:v>
                </c:pt>
                <c:pt idx="10">
                  <c:v>0.12508181521824427</c:v>
                </c:pt>
                <c:pt idx="11">
                  <c:v>0.17413350746069298</c:v>
                </c:pt>
                <c:pt idx="12">
                  <c:v>0.22318519970314171</c:v>
                </c:pt>
                <c:pt idx="13">
                  <c:v>0.27223689194559042</c:v>
                </c:pt>
                <c:pt idx="14">
                  <c:v>0.32128858418803918</c:v>
                </c:pt>
                <c:pt idx="15">
                  <c:v>0.37034027643048789</c:v>
                </c:pt>
                <c:pt idx="16">
                  <c:v>0.4193919686729366</c:v>
                </c:pt>
                <c:pt idx="17">
                  <c:v>0.46844366091538536</c:v>
                </c:pt>
                <c:pt idx="18">
                  <c:v>0.51749535315783413</c:v>
                </c:pt>
              </c:numCache>
            </c:numRef>
          </c:xVal>
          <c:yVal>
            <c:numRef>
              <c:f>Sheet1!$F$2:$F$20</c:f>
              <c:numCache>
                <c:formatCode>General</c:formatCode>
                <c:ptCount val="19"/>
                <c:pt idx="0">
                  <c:v>-7.149680027218578E-5</c:v>
                </c:pt>
                <c:pt idx="1">
                  <c:v>-5.9165242060121818E-5</c:v>
                </c:pt>
                <c:pt idx="2">
                  <c:v>-4.6067061046928666E-5</c:v>
                </c:pt>
                <c:pt idx="3">
                  <c:v>-3.2194058058283886E-5</c:v>
                </c:pt>
                <c:pt idx="4">
                  <c:v>-1.8325154656916839E-5</c:v>
                </c:pt>
                <c:pt idx="5">
                  <c:v>-6.7643188330267669E-6</c:v>
                </c:pt>
                <c:pt idx="6">
                  <c:v>2.4843498259920771E-6</c:v>
                </c:pt>
                <c:pt idx="7">
                  <c:v>8.6460293449210971E-6</c:v>
                </c:pt>
                <c:pt idx="8">
                  <c:v>7.8753069566306864E-6</c:v>
                </c:pt>
                <c:pt idx="9">
                  <c:v>6.3338621801663853E-6</c:v>
                </c:pt>
                <c:pt idx="10">
                  <c:v>3.2509726271212653E-6</c:v>
                </c:pt>
                <c:pt idx="11">
                  <c:v>-1.3733617023881567E-6</c:v>
                </c:pt>
                <c:pt idx="12">
                  <c:v>-2.1440840906785662E-6</c:v>
                </c:pt>
                <c:pt idx="13">
                  <c:v>-1.3733617023881567E-6</c:v>
                </c:pt>
                <c:pt idx="14">
                  <c:v>9.3880546236655428E-7</c:v>
                </c:pt>
                <c:pt idx="15">
                  <c:v>9.3880546236655428E-7</c:v>
                </c:pt>
                <c:pt idx="16">
                  <c:v>-1.4348555100395115E-6</c:v>
                </c:pt>
                <c:pt idx="17">
                  <c:v>-9.8472083860718878E-6</c:v>
                </c:pt>
                <c:pt idx="18">
                  <c:v>-2.526165615118097E-5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86-44C7-91BA-AA913EE8F11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Sheet1!$K$2:$K$42</c:f>
              <c:numCache>
                <c:formatCode>General</c:formatCode>
                <c:ptCount val="41"/>
                <c:pt idx="0">
                  <c:v>7.6030122975795533E-2</c:v>
                </c:pt>
                <c:pt idx="1">
                  <c:v>7.112495375155066E-2</c:v>
                </c:pt>
                <c:pt idx="2">
                  <c:v>6.6219784527305786E-2</c:v>
                </c:pt>
                <c:pt idx="3">
                  <c:v>6.1314615303060913E-2</c:v>
                </c:pt>
                <c:pt idx="4">
                  <c:v>5.6409446078816039E-2</c:v>
                </c:pt>
                <c:pt idx="5">
                  <c:v>5.1504276854571165E-2</c:v>
                </c:pt>
                <c:pt idx="6">
                  <c:v>4.6599107630326292E-2</c:v>
                </c:pt>
                <c:pt idx="7">
                  <c:v>4.1693938406081418E-2</c:v>
                </c:pt>
                <c:pt idx="8">
                  <c:v>3.6788769181836545E-2</c:v>
                </c:pt>
                <c:pt idx="9">
                  <c:v>3.1883599957591671E-2</c:v>
                </c:pt>
                <c:pt idx="10">
                  <c:v>2.6978430733346801E-2</c:v>
                </c:pt>
                <c:pt idx="11">
                  <c:v>2.2073261509101928E-2</c:v>
                </c:pt>
                <c:pt idx="12">
                  <c:v>1.7168092284857054E-2</c:v>
                </c:pt>
                <c:pt idx="13">
                  <c:v>1.2262923060612182E-2</c:v>
                </c:pt>
                <c:pt idx="14">
                  <c:v>7.3577538363673095E-3</c:v>
                </c:pt>
                <c:pt idx="15">
                  <c:v>2.4525846121224363E-3</c:v>
                </c:pt>
                <c:pt idx="16">
                  <c:v>-2.4525846121224363E-3</c:v>
                </c:pt>
                <c:pt idx="17">
                  <c:v>-7.3577538363673095E-3</c:v>
                </c:pt>
                <c:pt idx="18">
                  <c:v>-1.2262923060612182E-2</c:v>
                </c:pt>
                <c:pt idx="19">
                  <c:v>-1.7168092284857054E-2</c:v>
                </c:pt>
                <c:pt idx="20">
                  <c:v>-2.2073261509101928E-2</c:v>
                </c:pt>
                <c:pt idx="21">
                  <c:v>-2.6978430733346801E-2</c:v>
                </c:pt>
                <c:pt idx="22">
                  <c:v>-3.1883599957591671E-2</c:v>
                </c:pt>
                <c:pt idx="23">
                  <c:v>-3.6788769181836545E-2</c:v>
                </c:pt>
                <c:pt idx="24">
                  <c:v>-4.1693938406081418E-2</c:v>
                </c:pt>
                <c:pt idx="25">
                  <c:v>-4.6599107630326292E-2</c:v>
                </c:pt>
                <c:pt idx="26">
                  <c:v>-5.1504276854571165E-2</c:v>
                </c:pt>
                <c:pt idx="27">
                  <c:v>-5.6409446078816039E-2</c:v>
                </c:pt>
                <c:pt idx="28">
                  <c:v>-6.1314615303060913E-2</c:v>
                </c:pt>
                <c:pt idx="29">
                  <c:v>-6.6219784527305786E-2</c:v>
                </c:pt>
                <c:pt idx="30">
                  <c:v>-7.112495375155066E-2</c:v>
                </c:pt>
              </c:numCache>
            </c:numRef>
          </c:xVal>
          <c:yVal>
            <c:numRef>
              <c:f>Sheet1!$L$2:$L$42</c:f>
              <c:numCache>
                <c:formatCode>General</c:formatCode>
                <c:ptCount val="41"/>
                <c:pt idx="0">
                  <c:v>5.5631397918759762E-6</c:v>
                </c:pt>
                <c:pt idx="1">
                  <c:v>5.5631397918759762E-6</c:v>
                </c:pt>
                <c:pt idx="2">
                  <c:v>5.5631397918759762E-6</c:v>
                </c:pt>
                <c:pt idx="3">
                  <c:v>5.5631397918759762E-6</c:v>
                </c:pt>
                <c:pt idx="4">
                  <c:v>5.5631397918759762E-6</c:v>
                </c:pt>
                <c:pt idx="5">
                  <c:v>6.3338621801663853E-6</c:v>
                </c:pt>
                <c:pt idx="6">
                  <c:v>6.3338621801663853E-6</c:v>
                </c:pt>
                <c:pt idx="7">
                  <c:v>6.3338621801663853E-6</c:v>
                </c:pt>
                <c:pt idx="8">
                  <c:v>6.3338621801663853E-6</c:v>
                </c:pt>
                <c:pt idx="9">
                  <c:v>6.3338621801663853E-6</c:v>
                </c:pt>
                <c:pt idx="10">
                  <c:v>6.3338621801663853E-6</c:v>
                </c:pt>
                <c:pt idx="11">
                  <c:v>6.3338621801663853E-6</c:v>
                </c:pt>
                <c:pt idx="12">
                  <c:v>7.1045845683402773E-6</c:v>
                </c:pt>
                <c:pt idx="13">
                  <c:v>7.1045845683402773E-6</c:v>
                </c:pt>
                <c:pt idx="14">
                  <c:v>7.1045845683402773E-6</c:v>
                </c:pt>
                <c:pt idx="15">
                  <c:v>7.1045845683402773E-6</c:v>
                </c:pt>
                <c:pt idx="16">
                  <c:v>7.1045845683402773E-6</c:v>
                </c:pt>
                <c:pt idx="17">
                  <c:v>7.1045845683402773E-6</c:v>
                </c:pt>
                <c:pt idx="18">
                  <c:v>7.1045845683402773E-6</c:v>
                </c:pt>
                <c:pt idx="19">
                  <c:v>7.1045845683402773E-6</c:v>
                </c:pt>
                <c:pt idx="20">
                  <c:v>6.3338621801663853E-6</c:v>
                </c:pt>
                <c:pt idx="21">
                  <c:v>6.3338621801663853E-6</c:v>
                </c:pt>
                <c:pt idx="22">
                  <c:v>5.5631397918759762E-6</c:v>
                </c:pt>
                <c:pt idx="23">
                  <c:v>5.5631397918759762E-6</c:v>
                </c:pt>
                <c:pt idx="24">
                  <c:v>4.7924174035855663E-6</c:v>
                </c:pt>
                <c:pt idx="25">
                  <c:v>4.0216950152951573E-6</c:v>
                </c:pt>
                <c:pt idx="26">
                  <c:v>3.2509726271212653E-6</c:v>
                </c:pt>
                <c:pt idx="27">
                  <c:v>2.4802502388308558E-6</c:v>
                </c:pt>
                <c:pt idx="28">
                  <c:v>1.7095278505404463E-6</c:v>
                </c:pt>
                <c:pt idx="29">
                  <c:v>9.3880546236655428E-7</c:v>
                </c:pt>
                <c:pt idx="30">
                  <c:v>1.6808307407614486E-7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086-44C7-91BA-AA913EE8F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060872"/>
        <c:axId val="534061200"/>
      </c:scatterChart>
      <c:valAx>
        <c:axId val="534060872"/>
        <c:scaling>
          <c:orientation val="minMax"/>
          <c:max val="0.1"/>
          <c:min val="-0.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dU/U (%)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1200"/>
        <c:crossesAt val="-1.0000000000000004E-5"/>
        <c:crossBetween val="midCat"/>
      </c:valAx>
      <c:valAx>
        <c:axId val="534061200"/>
        <c:scaling>
          <c:orientation val="minMax"/>
          <c:min val="-5.0000000000000021E-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df/f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0872"/>
        <c:crossesAt val="-10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595128205128204"/>
          <c:y val="9.6393767722596529E-2"/>
          <c:w val="0.67892051282051291"/>
          <c:h val="0.80476951152758347"/>
        </c:manualLayout>
      </c:layout>
      <c:scatterChart>
        <c:scatterStyle val="smoothMarker"/>
        <c:varyColors val="0"/>
        <c:ser>
          <c:idx val="0"/>
          <c:order val="0"/>
          <c:tx>
            <c:v>2024-5-14 5PM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Sheet1!$B$2:$B$20</c:f>
              <c:numCache>
                <c:formatCode>General</c:formatCode>
                <c:ptCount val="19"/>
                <c:pt idx="0">
                  <c:v>203.12156490000001</c:v>
                </c:pt>
                <c:pt idx="1">
                  <c:v>203.2215649</c:v>
                </c:pt>
                <c:pt idx="2">
                  <c:v>203.3215649</c:v>
                </c:pt>
                <c:pt idx="3">
                  <c:v>203.42156489999999</c:v>
                </c:pt>
                <c:pt idx="4">
                  <c:v>203.52156489999999</c:v>
                </c:pt>
                <c:pt idx="5">
                  <c:v>203.62156490000001</c:v>
                </c:pt>
                <c:pt idx="6">
                  <c:v>203.7215649</c:v>
                </c:pt>
                <c:pt idx="7">
                  <c:v>203.8215649</c:v>
                </c:pt>
                <c:pt idx="8">
                  <c:v>203.92156489999999</c:v>
                </c:pt>
                <c:pt idx="9">
                  <c:v>204.02156489999999</c:v>
                </c:pt>
                <c:pt idx="10">
                  <c:v>204.12156490000001</c:v>
                </c:pt>
                <c:pt idx="11">
                  <c:v>204.2215649</c:v>
                </c:pt>
                <c:pt idx="12">
                  <c:v>204.3215649</c:v>
                </c:pt>
                <c:pt idx="13">
                  <c:v>204.42156489999999</c:v>
                </c:pt>
                <c:pt idx="14">
                  <c:v>204.52156489999999</c:v>
                </c:pt>
                <c:pt idx="15">
                  <c:v>204.62156490000001</c:v>
                </c:pt>
                <c:pt idx="16">
                  <c:v>204.7215649</c:v>
                </c:pt>
                <c:pt idx="17">
                  <c:v>204.8215649</c:v>
                </c:pt>
                <c:pt idx="18">
                  <c:v>204.92156489999999</c:v>
                </c:pt>
              </c:numCache>
            </c:numRef>
          </c:xVal>
          <c:yVal>
            <c:numRef>
              <c:f>Sheet1!$C$2:$C$20</c:f>
              <c:numCache>
                <c:formatCode>General</c:formatCode>
                <c:ptCount val="19"/>
                <c:pt idx="0">
                  <c:v>243.90956</c:v>
                </c:pt>
                <c:pt idx="1">
                  <c:v>243.91256799999999</c:v>
                </c:pt>
                <c:pt idx="2">
                  <c:v>243.915763</c:v>
                </c:pt>
                <c:pt idx="3">
                  <c:v>243.91914700000001</c:v>
                </c:pt>
                <c:pt idx="4">
                  <c:v>243.92252999999999</c:v>
                </c:pt>
                <c:pt idx="5">
                  <c:v>243.92535000000001</c:v>
                </c:pt>
                <c:pt idx="6">
                  <c:v>243.927606</c:v>
                </c:pt>
                <c:pt idx="7">
                  <c:v>243.92910900000001</c:v>
                </c:pt>
                <c:pt idx="8">
                  <c:v>243.928921</c:v>
                </c:pt>
                <c:pt idx="9">
                  <c:v>243.92854500000001</c:v>
                </c:pt>
                <c:pt idx="10">
                  <c:v>243.92779300000001</c:v>
                </c:pt>
                <c:pt idx="11">
                  <c:v>243.92666500000001</c:v>
                </c:pt>
                <c:pt idx="12">
                  <c:v>243.92647700000001</c:v>
                </c:pt>
                <c:pt idx="13">
                  <c:v>243.92666500000001</c:v>
                </c:pt>
                <c:pt idx="14">
                  <c:v>243.92722900000001</c:v>
                </c:pt>
                <c:pt idx="15">
                  <c:v>243.92722900000001</c:v>
                </c:pt>
                <c:pt idx="16">
                  <c:v>243.92665</c:v>
                </c:pt>
                <c:pt idx="17">
                  <c:v>243.924598</c:v>
                </c:pt>
                <c:pt idx="18">
                  <c:v>243.920838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86-44C7-91BA-AA913EE8F11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Sheet1!$H$2:$H$42</c:f>
              <c:numCache>
                <c:formatCode>General</c:formatCode>
                <c:ptCount val="41"/>
                <c:pt idx="0">
                  <c:v>204.02156489999999</c:v>
                </c:pt>
                <c:pt idx="1">
                  <c:v>204.0115649</c:v>
                </c:pt>
                <c:pt idx="2">
                  <c:v>204.00156490000001</c:v>
                </c:pt>
                <c:pt idx="3">
                  <c:v>203.99156489999999</c:v>
                </c:pt>
                <c:pt idx="4">
                  <c:v>203.9815649</c:v>
                </c:pt>
                <c:pt idx="5">
                  <c:v>203.9715649</c:v>
                </c:pt>
                <c:pt idx="6">
                  <c:v>203.96156489999998</c:v>
                </c:pt>
                <c:pt idx="7">
                  <c:v>203.95156489999999</c:v>
                </c:pt>
                <c:pt idx="8">
                  <c:v>203.9415649</c:v>
                </c:pt>
                <c:pt idx="9">
                  <c:v>203.93156489999998</c:v>
                </c:pt>
                <c:pt idx="10">
                  <c:v>203.92156489999999</c:v>
                </c:pt>
                <c:pt idx="11">
                  <c:v>203.9115649</c:v>
                </c:pt>
                <c:pt idx="12">
                  <c:v>203.90156490000001</c:v>
                </c:pt>
                <c:pt idx="13">
                  <c:v>203.89156489999999</c:v>
                </c:pt>
                <c:pt idx="14">
                  <c:v>203.8815649</c:v>
                </c:pt>
                <c:pt idx="15">
                  <c:v>203.87156490000001</c:v>
                </c:pt>
                <c:pt idx="16">
                  <c:v>203.86156489999999</c:v>
                </c:pt>
                <c:pt idx="17">
                  <c:v>203.8515649</c:v>
                </c:pt>
                <c:pt idx="18">
                  <c:v>203.84156490000001</c:v>
                </c:pt>
                <c:pt idx="19">
                  <c:v>203.83156489999999</c:v>
                </c:pt>
                <c:pt idx="20">
                  <c:v>203.8215649</c:v>
                </c:pt>
                <c:pt idx="21">
                  <c:v>203.81156490000001</c:v>
                </c:pt>
                <c:pt idx="22">
                  <c:v>203.80156489999999</c:v>
                </c:pt>
                <c:pt idx="23">
                  <c:v>203.7915649</c:v>
                </c:pt>
                <c:pt idx="24">
                  <c:v>203.78156490000001</c:v>
                </c:pt>
                <c:pt idx="25">
                  <c:v>203.77156489999999</c:v>
                </c:pt>
                <c:pt idx="26">
                  <c:v>203.7615649</c:v>
                </c:pt>
                <c:pt idx="27">
                  <c:v>203.75156490000001</c:v>
                </c:pt>
                <c:pt idx="28">
                  <c:v>203.74156489999999</c:v>
                </c:pt>
                <c:pt idx="29">
                  <c:v>203.7315649</c:v>
                </c:pt>
                <c:pt idx="30">
                  <c:v>203.7215649</c:v>
                </c:pt>
                <c:pt idx="31">
                  <c:v>203.71156489999998</c:v>
                </c:pt>
                <c:pt idx="32">
                  <c:v>203.70156489999999</c:v>
                </c:pt>
                <c:pt idx="33">
                  <c:v>203.6915649</c:v>
                </c:pt>
                <c:pt idx="34">
                  <c:v>203.68156489999998</c:v>
                </c:pt>
                <c:pt idx="35">
                  <c:v>203.67156489999999</c:v>
                </c:pt>
                <c:pt idx="36">
                  <c:v>203.6615649</c:v>
                </c:pt>
                <c:pt idx="37">
                  <c:v>203.65156490000001</c:v>
                </c:pt>
                <c:pt idx="38">
                  <c:v>203.64156489999999</c:v>
                </c:pt>
                <c:pt idx="39">
                  <c:v>203.6315649</c:v>
                </c:pt>
                <c:pt idx="40">
                  <c:v>203.62156490000001</c:v>
                </c:pt>
              </c:numCache>
            </c:numRef>
          </c:xVal>
          <c:yVal>
            <c:numRef>
              <c:f>Sheet1!$I$2:$I$42</c:f>
              <c:numCache>
                <c:formatCode>General</c:formatCode>
                <c:ptCount val="41"/>
                <c:pt idx="0">
                  <c:v>243.92835700000001</c:v>
                </c:pt>
                <c:pt idx="1">
                  <c:v>243.92835700000001</c:v>
                </c:pt>
                <c:pt idx="2">
                  <c:v>243.92835700000001</c:v>
                </c:pt>
                <c:pt idx="3">
                  <c:v>243.92835700000001</c:v>
                </c:pt>
                <c:pt idx="4">
                  <c:v>243.92835700000001</c:v>
                </c:pt>
                <c:pt idx="5">
                  <c:v>243.92854500000001</c:v>
                </c:pt>
                <c:pt idx="6">
                  <c:v>243.92854500000001</c:v>
                </c:pt>
                <c:pt idx="7">
                  <c:v>243.92854500000001</c:v>
                </c:pt>
                <c:pt idx="8">
                  <c:v>243.92854500000001</c:v>
                </c:pt>
                <c:pt idx="9">
                  <c:v>243.92854500000001</c:v>
                </c:pt>
                <c:pt idx="10">
                  <c:v>243.92854500000001</c:v>
                </c:pt>
                <c:pt idx="11">
                  <c:v>243.92854500000001</c:v>
                </c:pt>
                <c:pt idx="12">
                  <c:v>243.92873299999999</c:v>
                </c:pt>
                <c:pt idx="13">
                  <c:v>243.92873299999999</c:v>
                </c:pt>
                <c:pt idx="14">
                  <c:v>243.92873299999999</c:v>
                </c:pt>
                <c:pt idx="15">
                  <c:v>243.92873299999999</c:v>
                </c:pt>
                <c:pt idx="16">
                  <c:v>243.92873299999999</c:v>
                </c:pt>
                <c:pt idx="17">
                  <c:v>243.92873299999999</c:v>
                </c:pt>
                <c:pt idx="18">
                  <c:v>243.92873299999999</c:v>
                </c:pt>
                <c:pt idx="19">
                  <c:v>243.92873299999999</c:v>
                </c:pt>
                <c:pt idx="20">
                  <c:v>243.92854500000001</c:v>
                </c:pt>
                <c:pt idx="21">
                  <c:v>243.92854500000001</c:v>
                </c:pt>
                <c:pt idx="22">
                  <c:v>243.92835700000001</c:v>
                </c:pt>
                <c:pt idx="23">
                  <c:v>243.92835700000001</c:v>
                </c:pt>
                <c:pt idx="24">
                  <c:v>243.928169</c:v>
                </c:pt>
                <c:pt idx="25">
                  <c:v>243.92798099999999</c:v>
                </c:pt>
                <c:pt idx="26">
                  <c:v>243.92779300000001</c:v>
                </c:pt>
                <c:pt idx="27">
                  <c:v>243.927605</c:v>
                </c:pt>
                <c:pt idx="28">
                  <c:v>243.92741699999999</c:v>
                </c:pt>
                <c:pt idx="29">
                  <c:v>243.92722900000001</c:v>
                </c:pt>
                <c:pt idx="30">
                  <c:v>243.927041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086-44C7-91BA-AA913EE8F11C}"/>
            </c:ext>
          </c:extLst>
        </c:ser>
        <c:ser>
          <c:idx val="2"/>
          <c:order val="2"/>
          <c:tx>
            <c:v>2024-5-14 9PM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Sheet1!$H$45:$H$55</c:f>
              <c:numCache>
                <c:formatCode>General</c:formatCode>
                <c:ptCount val="11"/>
                <c:pt idx="0">
                  <c:v>204.12156490000001</c:v>
                </c:pt>
                <c:pt idx="1">
                  <c:v>204.2215649</c:v>
                </c:pt>
                <c:pt idx="2">
                  <c:v>204.3215649</c:v>
                </c:pt>
                <c:pt idx="3">
                  <c:v>204.42156489999999</c:v>
                </c:pt>
                <c:pt idx="4">
                  <c:v>204.52156489999999</c:v>
                </c:pt>
                <c:pt idx="5">
                  <c:v>204.62156490000001</c:v>
                </c:pt>
                <c:pt idx="6">
                  <c:v>204.12156490000001</c:v>
                </c:pt>
                <c:pt idx="7">
                  <c:v>204.02156489999999</c:v>
                </c:pt>
                <c:pt idx="8">
                  <c:v>203.92156489999999</c:v>
                </c:pt>
                <c:pt idx="9">
                  <c:v>203.8215649</c:v>
                </c:pt>
                <c:pt idx="10">
                  <c:v>203.7215649</c:v>
                </c:pt>
              </c:numCache>
            </c:numRef>
          </c:xVal>
          <c:yVal>
            <c:numRef>
              <c:f>Sheet1!$I$45:$I$55</c:f>
              <c:numCache>
                <c:formatCode>General</c:formatCode>
                <c:ptCount val="11"/>
                <c:pt idx="0">
                  <c:v>243.935159</c:v>
                </c:pt>
                <c:pt idx="1">
                  <c:v>243.934821</c:v>
                </c:pt>
                <c:pt idx="2">
                  <c:v>243.935159</c:v>
                </c:pt>
                <c:pt idx="3">
                  <c:v>243.935948</c:v>
                </c:pt>
                <c:pt idx="4">
                  <c:v>243.9367</c:v>
                </c:pt>
                <c:pt idx="5">
                  <c:v>243.937377</c:v>
                </c:pt>
                <c:pt idx="6">
                  <c:v>243.93512100000001</c:v>
                </c:pt>
                <c:pt idx="7">
                  <c:v>243.934821</c:v>
                </c:pt>
                <c:pt idx="8">
                  <c:v>243.93409600000001</c:v>
                </c:pt>
                <c:pt idx="9">
                  <c:v>243.93285800000001</c:v>
                </c:pt>
                <c:pt idx="10">
                  <c:v>243.93010599999999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B1C-4F96-9E29-D48F887AA9FC}"/>
            </c:ext>
          </c:extLst>
        </c:ser>
        <c:ser>
          <c:idx val="3"/>
          <c:order val="3"/>
          <c:tx>
            <c:v>2024-5-14 9:20PM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Sheet1!$H$71:$H$81</c:f>
              <c:numCache>
                <c:formatCode>General</c:formatCode>
                <c:ptCount val="11"/>
                <c:pt idx="0">
                  <c:v>204.62156490000001</c:v>
                </c:pt>
                <c:pt idx="1">
                  <c:v>204.52156489999999</c:v>
                </c:pt>
                <c:pt idx="2">
                  <c:v>204.42156489999999</c:v>
                </c:pt>
                <c:pt idx="3">
                  <c:v>204.3215649</c:v>
                </c:pt>
                <c:pt idx="4">
                  <c:v>204.2215649</c:v>
                </c:pt>
                <c:pt idx="5">
                  <c:v>204.12156490000001</c:v>
                </c:pt>
                <c:pt idx="6">
                  <c:v>204.12156490000001</c:v>
                </c:pt>
                <c:pt idx="7">
                  <c:v>204.02156489999999</c:v>
                </c:pt>
                <c:pt idx="8">
                  <c:v>203.92156489999999</c:v>
                </c:pt>
                <c:pt idx="9">
                  <c:v>203.8215649</c:v>
                </c:pt>
                <c:pt idx="10">
                  <c:v>203.7215649</c:v>
                </c:pt>
              </c:numCache>
            </c:numRef>
          </c:xVal>
          <c:yVal>
            <c:numRef>
              <c:f>Sheet1!$I$71:$I$81</c:f>
              <c:numCache>
                <c:formatCode>General</c:formatCode>
                <c:ptCount val="11"/>
                <c:pt idx="0">
                  <c:v>243.93747500000001</c:v>
                </c:pt>
                <c:pt idx="1">
                  <c:v>243.93687299999999</c:v>
                </c:pt>
                <c:pt idx="2">
                  <c:v>243.936046</c:v>
                </c:pt>
                <c:pt idx="3">
                  <c:v>243.935294</c:v>
                </c:pt>
                <c:pt idx="4">
                  <c:v>243.934921</c:v>
                </c:pt>
                <c:pt idx="5">
                  <c:v>243.93522100000001</c:v>
                </c:pt>
                <c:pt idx="6">
                  <c:v>243.93521899999999</c:v>
                </c:pt>
                <c:pt idx="7">
                  <c:v>243.93491800000001</c:v>
                </c:pt>
                <c:pt idx="8">
                  <c:v>243.934166</c:v>
                </c:pt>
                <c:pt idx="9">
                  <c:v>243.93288799999999</c:v>
                </c:pt>
                <c:pt idx="10">
                  <c:v>243.930182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B1C-4F96-9E29-D48F887AA9FC}"/>
            </c:ext>
          </c:extLst>
        </c:ser>
        <c:ser>
          <c:idx val="4"/>
          <c:order val="4"/>
          <c:tx>
            <c:v>2024-5-14 9:35PM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Sheet1!$H$84:$H$94</c:f>
              <c:numCache>
                <c:formatCode>General</c:formatCode>
                <c:ptCount val="11"/>
                <c:pt idx="0">
                  <c:v>204.62156490000001</c:v>
                </c:pt>
                <c:pt idx="1">
                  <c:v>204.52156489999999</c:v>
                </c:pt>
                <c:pt idx="2">
                  <c:v>204.42156489999999</c:v>
                </c:pt>
                <c:pt idx="3">
                  <c:v>204.3215649</c:v>
                </c:pt>
                <c:pt idx="4">
                  <c:v>204.2215649</c:v>
                </c:pt>
                <c:pt idx="5">
                  <c:v>204.12156490000001</c:v>
                </c:pt>
                <c:pt idx="6">
                  <c:v>204.12156490000001</c:v>
                </c:pt>
                <c:pt idx="7">
                  <c:v>204.02156489999999</c:v>
                </c:pt>
                <c:pt idx="8">
                  <c:v>203.92156489999999</c:v>
                </c:pt>
                <c:pt idx="9">
                  <c:v>203.8215649</c:v>
                </c:pt>
                <c:pt idx="10">
                  <c:v>203.7215649</c:v>
                </c:pt>
              </c:numCache>
            </c:numRef>
          </c:xVal>
          <c:yVal>
            <c:numRef>
              <c:f>Sheet1!$I$84:$I$94</c:f>
              <c:numCache>
                <c:formatCode>General</c:formatCode>
                <c:ptCount val="11"/>
                <c:pt idx="0">
                  <c:v>243.93785099999999</c:v>
                </c:pt>
                <c:pt idx="1">
                  <c:v>243.93699599999999</c:v>
                </c:pt>
                <c:pt idx="2">
                  <c:v>243.93699599999999</c:v>
                </c:pt>
                <c:pt idx="3">
                  <c:v>243.936071</c:v>
                </c:pt>
                <c:pt idx="4">
                  <c:v>243.934821</c:v>
                </c:pt>
                <c:pt idx="5">
                  <c:v>243.93489600000001</c:v>
                </c:pt>
                <c:pt idx="6">
                  <c:v>243.93491800000001</c:v>
                </c:pt>
                <c:pt idx="7">
                  <c:v>243.93484799999999</c:v>
                </c:pt>
                <c:pt idx="8">
                  <c:v>243.934021</c:v>
                </c:pt>
                <c:pt idx="9">
                  <c:v>243.932796</c:v>
                </c:pt>
                <c:pt idx="10">
                  <c:v>243.930296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B1C-4F96-9E29-D48F887AA9FC}"/>
            </c:ext>
          </c:extLst>
        </c:ser>
        <c:ser>
          <c:idx val="5"/>
          <c:order val="5"/>
          <c:tx>
            <c:v>2024-5-14 9:40PM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Sheet1!$H$102:$H$112</c:f>
              <c:numCache>
                <c:formatCode>General</c:formatCode>
                <c:ptCount val="11"/>
                <c:pt idx="0">
                  <c:v>204.7215649</c:v>
                </c:pt>
                <c:pt idx="1">
                  <c:v>204.62156490000001</c:v>
                </c:pt>
                <c:pt idx="2">
                  <c:v>204.52156489999999</c:v>
                </c:pt>
                <c:pt idx="3">
                  <c:v>204.42156489999999</c:v>
                </c:pt>
                <c:pt idx="4">
                  <c:v>204.3215649</c:v>
                </c:pt>
                <c:pt idx="5">
                  <c:v>204.2215649</c:v>
                </c:pt>
                <c:pt idx="6">
                  <c:v>204.12156490000001</c:v>
                </c:pt>
                <c:pt idx="7">
                  <c:v>204.02156489999999</c:v>
                </c:pt>
                <c:pt idx="8">
                  <c:v>203.92156489999999</c:v>
                </c:pt>
                <c:pt idx="9">
                  <c:v>203.8215649</c:v>
                </c:pt>
                <c:pt idx="10">
                  <c:v>203.7215649</c:v>
                </c:pt>
              </c:numCache>
            </c:numRef>
          </c:xVal>
          <c:yVal>
            <c:numRef>
              <c:f>Sheet1!$I$102:$I$112</c:f>
              <c:numCache>
                <c:formatCode>General</c:formatCode>
                <c:ptCount val="11"/>
                <c:pt idx="0">
                  <c:v>243.95820800000001</c:v>
                </c:pt>
                <c:pt idx="1">
                  <c:v>243.955758</c:v>
                </c:pt>
                <c:pt idx="2">
                  <c:v>243.955083</c:v>
                </c:pt>
                <c:pt idx="3">
                  <c:v>243.95418799999999</c:v>
                </c:pt>
                <c:pt idx="4">
                  <c:v>243.95351099999999</c:v>
                </c:pt>
                <c:pt idx="5">
                  <c:v>243.95351099999999</c:v>
                </c:pt>
                <c:pt idx="6">
                  <c:v>243.95285799999999</c:v>
                </c:pt>
                <c:pt idx="7">
                  <c:v>243.952258</c:v>
                </c:pt>
                <c:pt idx="8">
                  <c:v>243.951863</c:v>
                </c:pt>
                <c:pt idx="9">
                  <c:v>243.949658</c:v>
                </c:pt>
                <c:pt idx="10">
                  <c:v>243.94666900000001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B1C-4F96-9E29-D48F887AA9FC}"/>
            </c:ext>
          </c:extLst>
        </c:ser>
        <c:ser>
          <c:idx val="6"/>
          <c:order val="6"/>
          <c:tx>
            <c:v>2024-5-14 10PM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Sheet1!$H$118:$H$130</c:f>
              <c:numCache>
                <c:formatCode>General</c:formatCode>
                <c:ptCount val="13"/>
                <c:pt idx="1">
                  <c:v>204.52156489999999</c:v>
                </c:pt>
                <c:pt idx="2">
                  <c:v>204.42156489999999</c:v>
                </c:pt>
                <c:pt idx="3">
                  <c:v>204.3215649</c:v>
                </c:pt>
                <c:pt idx="4">
                  <c:v>204.2215649</c:v>
                </c:pt>
                <c:pt idx="5">
                  <c:v>204.12156490000001</c:v>
                </c:pt>
                <c:pt idx="6">
                  <c:v>204.12156490000001</c:v>
                </c:pt>
                <c:pt idx="7">
                  <c:v>204.02156489999999</c:v>
                </c:pt>
                <c:pt idx="8">
                  <c:v>203.92156489999999</c:v>
                </c:pt>
                <c:pt idx="9">
                  <c:v>203.8215649</c:v>
                </c:pt>
                <c:pt idx="10">
                  <c:v>203.7215649</c:v>
                </c:pt>
                <c:pt idx="11">
                  <c:v>203.62156490000001</c:v>
                </c:pt>
                <c:pt idx="12">
                  <c:v>203.52156489999999</c:v>
                </c:pt>
              </c:numCache>
            </c:numRef>
          </c:xVal>
          <c:yVal>
            <c:numRef>
              <c:f>Sheet1!$I$118:$I$130</c:f>
              <c:numCache>
                <c:formatCode>General</c:formatCode>
                <c:ptCount val="13"/>
                <c:pt idx="1">
                  <c:v>243.88074599999999</c:v>
                </c:pt>
                <c:pt idx="2">
                  <c:v>243.880371</c:v>
                </c:pt>
                <c:pt idx="3">
                  <c:v>243.87966599999999</c:v>
                </c:pt>
                <c:pt idx="4">
                  <c:v>243.87882099999999</c:v>
                </c:pt>
                <c:pt idx="5">
                  <c:v>243.87803299999999</c:v>
                </c:pt>
                <c:pt idx="6">
                  <c:v>243.87733299999999</c:v>
                </c:pt>
                <c:pt idx="7">
                  <c:v>243.877658</c:v>
                </c:pt>
                <c:pt idx="8">
                  <c:v>243.877758</c:v>
                </c:pt>
                <c:pt idx="9">
                  <c:v>243.87728300000001</c:v>
                </c:pt>
                <c:pt idx="10">
                  <c:v>243.87658300000001</c:v>
                </c:pt>
                <c:pt idx="11">
                  <c:v>243.87473299999999</c:v>
                </c:pt>
                <c:pt idx="12">
                  <c:v>243.87168299999999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B1C-4F96-9E29-D48F887AA9FC}"/>
            </c:ext>
          </c:extLst>
        </c:ser>
        <c:ser>
          <c:idx val="7"/>
          <c:order val="7"/>
          <c:tx>
            <c:v>2024-5-14 10:30PM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Sheet1!$H$141:$H$151</c:f>
              <c:numCache>
                <c:formatCode>General</c:formatCode>
                <c:ptCount val="11"/>
                <c:pt idx="0">
                  <c:v>204.62156490000001</c:v>
                </c:pt>
                <c:pt idx="1">
                  <c:v>204.52156489999999</c:v>
                </c:pt>
                <c:pt idx="2">
                  <c:v>204.42156489999999</c:v>
                </c:pt>
                <c:pt idx="3">
                  <c:v>204.3215649</c:v>
                </c:pt>
                <c:pt idx="4">
                  <c:v>204.2215649</c:v>
                </c:pt>
                <c:pt idx="5">
                  <c:v>204.12156490000001</c:v>
                </c:pt>
                <c:pt idx="6">
                  <c:v>204.12156490000001</c:v>
                </c:pt>
                <c:pt idx="7">
                  <c:v>204.02156489999999</c:v>
                </c:pt>
                <c:pt idx="8">
                  <c:v>203.92156489999999</c:v>
                </c:pt>
                <c:pt idx="9">
                  <c:v>203.8215649</c:v>
                </c:pt>
                <c:pt idx="10">
                  <c:v>203.7215649</c:v>
                </c:pt>
              </c:numCache>
            </c:numRef>
          </c:xVal>
          <c:yVal>
            <c:numRef>
              <c:f>Sheet1!$I$141:$I$151</c:f>
              <c:numCache>
                <c:formatCode>General</c:formatCode>
                <c:ptCount val="11"/>
                <c:pt idx="0">
                  <c:v>243.93073899999999</c:v>
                </c:pt>
                <c:pt idx="1">
                  <c:v>243.93038300000001</c:v>
                </c:pt>
                <c:pt idx="2">
                  <c:v>243.929799</c:v>
                </c:pt>
                <c:pt idx="3">
                  <c:v>243.92904799999999</c:v>
                </c:pt>
                <c:pt idx="4">
                  <c:v>243.92867200000001</c:v>
                </c:pt>
                <c:pt idx="5">
                  <c:v>243.92887099999999</c:v>
                </c:pt>
                <c:pt idx="6">
                  <c:v>243.929371</c:v>
                </c:pt>
                <c:pt idx="7">
                  <c:v>243.929306</c:v>
                </c:pt>
                <c:pt idx="8">
                  <c:v>243.926748</c:v>
                </c:pt>
                <c:pt idx="9">
                  <c:v>243.92782600000001</c:v>
                </c:pt>
                <c:pt idx="10">
                  <c:v>243.92537100000001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B1C-4F96-9E29-D48F887AA9FC}"/>
            </c:ext>
          </c:extLst>
        </c:ser>
        <c:ser>
          <c:idx val="8"/>
          <c:order val="8"/>
          <c:tx>
            <c:v>2024-5-14 10:45PM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Sheet1!$H$157:$H$167</c:f>
              <c:numCache>
                <c:formatCode>General</c:formatCode>
                <c:ptCount val="11"/>
                <c:pt idx="0">
                  <c:v>204.62156490000001</c:v>
                </c:pt>
                <c:pt idx="1">
                  <c:v>204.52156489999999</c:v>
                </c:pt>
                <c:pt idx="2">
                  <c:v>204.42156489999999</c:v>
                </c:pt>
                <c:pt idx="3">
                  <c:v>204.3215649</c:v>
                </c:pt>
                <c:pt idx="4">
                  <c:v>204.2215649</c:v>
                </c:pt>
                <c:pt idx="5">
                  <c:v>204.12156490000001</c:v>
                </c:pt>
                <c:pt idx="6">
                  <c:v>204.12156490000001</c:v>
                </c:pt>
                <c:pt idx="7">
                  <c:v>204.02156489999999</c:v>
                </c:pt>
                <c:pt idx="8">
                  <c:v>203.92156489999999</c:v>
                </c:pt>
                <c:pt idx="9">
                  <c:v>203.8215649</c:v>
                </c:pt>
                <c:pt idx="10">
                  <c:v>203.7215649</c:v>
                </c:pt>
              </c:numCache>
            </c:numRef>
          </c:xVal>
          <c:yVal>
            <c:numRef>
              <c:f>Sheet1!$I$157:$I$167</c:f>
              <c:numCache>
                <c:formatCode>General</c:formatCode>
                <c:ptCount val="11"/>
                <c:pt idx="0">
                  <c:v>243.927121</c:v>
                </c:pt>
                <c:pt idx="1">
                  <c:v>243.92729800000001</c:v>
                </c:pt>
                <c:pt idx="2">
                  <c:v>243.92728099999999</c:v>
                </c:pt>
                <c:pt idx="3">
                  <c:v>243.92713000000001</c:v>
                </c:pt>
                <c:pt idx="4">
                  <c:v>243.92729800000001</c:v>
                </c:pt>
                <c:pt idx="5">
                  <c:v>243.928258</c:v>
                </c:pt>
                <c:pt idx="6">
                  <c:v>243.93352100000001</c:v>
                </c:pt>
                <c:pt idx="7">
                  <c:v>243.93404799999999</c:v>
                </c:pt>
                <c:pt idx="8">
                  <c:v>243.93419599999999</c:v>
                </c:pt>
                <c:pt idx="9">
                  <c:v>243.93359799999999</c:v>
                </c:pt>
                <c:pt idx="10">
                  <c:v>243.931588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B1C-4F96-9E29-D48F887AA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060872"/>
        <c:axId val="534061200"/>
      </c:scatterChart>
      <c:valAx>
        <c:axId val="534060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Electron cooler voltage [kV]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1200"/>
        <c:crosses val="autoZero"/>
        <c:crossBetween val="midCat"/>
      </c:valAx>
      <c:valAx>
        <c:axId val="534061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Frequency</a:t>
                </a:r>
                <a:r>
                  <a:rPr lang="en-US" altLang="zh-CN" sz="18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[MHz]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0872"/>
        <c:crossesAt val="-2500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63429571303589"/>
          <c:y val="8.7314814814814803E-2"/>
          <c:w val="0.68458792650918632"/>
          <c:h val="0.72408244853530235"/>
        </c:manualLayout>
      </c:layout>
      <c:scatterChart>
        <c:scatterStyle val="smoothMarker"/>
        <c:varyColors val="0"/>
        <c:ser>
          <c:idx val="0"/>
          <c:order val="0"/>
          <c:tx>
            <c:v>5PM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Sheet1!$E$2:$E$20</c:f>
              <c:numCache>
                <c:formatCode>General</c:formatCode>
                <c:ptCount val="19"/>
                <c:pt idx="0">
                  <c:v>-0.365435107206243</c:v>
                </c:pt>
                <c:pt idx="1">
                  <c:v>-0.3163834149637943</c:v>
                </c:pt>
                <c:pt idx="2">
                  <c:v>-0.26733172272134559</c:v>
                </c:pt>
                <c:pt idx="3">
                  <c:v>-0.21828003047889685</c:v>
                </c:pt>
                <c:pt idx="4">
                  <c:v>-0.16922833823644812</c:v>
                </c:pt>
                <c:pt idx="5">
                  <c:v>-0.12017664599399938</c:v>
                </c:pt>
                <c:pt idx="6">
                  <c:v>-7.112495375155066E-2</c:v>
                </c:pt>
                <c:pt idx="7">
                  <c:v>-2.2073261509101928E-2</c:v>
                </c:pt>
                <c:pt idx="8">
                  <c:v>2.6978430733346801E-2</c:v>
                </c:pt>
                <c:pt idx="9">
                  <c:v>7.6030122975795533E-2</c:v>
                </c:pt>
                <c:pt idx="10">
                  <c:v>0.12508181521824427</c:v>
                </c:pt>
                <c:pt idx="11">
                  <c:v>0.17413350746069298</c:v>
                </c:pt>
                <c:pt idx="12">
                  <c:v>0.22318519970314171</c:v>
                </c:pt>
                <c:pt idx="13">
                  <c:v>0.27223689194559042</c:v>
                </c:pt>
                <c:pt idx="14">
                  <c:v>0.32128858418803918</c:v>
                </c:pt>
                <c:pt idx="15">
                  <c:v>0.37034027643048789</c:v>
                </c:pt>
                <c:pt idx="16">
                  <c:v>0.4193919686729366</c:v>
                </c:pt>
                <c:pt idx="17">
                  <c:v>0.46844366091538536</c:v>
                </c:pt>
                <c:pt idx="18">
                  <c:v>0.51749535315783413</c:v>
                </c:pt>
              </c:numCache>
            </c:numRef>
          </c:xVal>
          <c:yVal>
            <c:numRef>
              <c:f>Sheet1!$F$2:$F$20</c:f>
              <c:numCache>
                <c:formatCode>General</c:formatCode>
                <c:ptCount val="19"/>
                <c:pt idx="0">
                  <c:v>-7.149680027218578E-5</c:v>
                </c:pt>
                <c:pt idx="1">
                  <c:v>-5.9165242060121818E-5</c:v>
                </c:pt>
                <c:pt idx="2">
                  <c:v>-4.6067061046928666E-5</c:v>
                </c:pt>
                <c:pt idx="3">
                  <c:v>-3.2194058058283886E-5</c:v>
                </c:pt>
                <c:pt idx="4">
                  <c:v>-1.8325154656916839E-5</c:v>
                </c:pt>
                <c:pt idx="5">
                  <c:v>-6.7643188330267669E-6</c:v>
                </c:pt>
                <c:pt idx="6">
                  <c:v>2.4843498259920771E-6</c:v>
                </c:pt>
                <c:pt idx="7">
                  <c:v>8.6460293449210971E-6</c:v>
                </c:pt>
                <c:pt idx="8">
                  <c:v>7.8753069566306864E-6</c:v>
                </c:pt>
                <c:pt idx="9">
                  <c:v>6.3338621801663853E-6</c:v>
                </c:pt>
                <c:pt idx="10">
                  <c:v>3.2509726271212653E-6</c:v>
                </c:pt>
                <c:pt idx="11">
                  <c:v>-1.3733617023881567E-6</c:v>
                </c:pt>
                <c:pt idx="12">
                  <c:v>-2.1440840906785662E-6</c:v>
                </c:pt>
                <c:pt idx="13">
                  <c:v>-1.3733617023881567E-6</c:v>
                </c:pt>
                <c:pt idx="14">
                  <c:v>9.3880546236655428E-7</c:v>
                </c:pt>
                <c:pt idx="15">
                  <c:v>9.3880546236655428E-7</c:v>
                </c:pt>
                <c:pt idx="16">
                  <c:v>-1.4348555100395115E-6</c:v>
                </c:pt>
                <c:pt idx="17">
                  <c:v>-9.8472083860718878E-6</c:v>
                </c:pt>
                <c:pt idx="18">
                  <c:v>-2.526165615118097E-5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86-44C7-91BA-AA913EE8F11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Sheet1!$K$2:$K$42</c:f>
              <c:numCache>
                <c:formatCode>General</c:formatCode>
                <c:ptCount val="41"/>
                <c:pt idx="0">
                  <c:v>7.6030122975795533E-2</c:v>
                </c:pt>
                <c:pt idx="1">
                  <c:v>7.112495375155066E-2</c:v>
                </c:pt>
                <c:pt idx="2">
                  <c:v>6.6219784527305786E-2</c:v>
                </c:pt>
                <c:pt idx="3">
                  <c:v>6.1314615303060913E-2</c:v>
                </c:pt>
                <c:pt idx="4">
                  <c:v>5.6409446078816039E-2</c:v>
                </c:pt>
                <c:pt idx="5">
                  <c:v>5.1504276854571165E-2</c:v>
                </c:pt>
                <c:pt idx="6">
                  <c:v>4.6599107630326292E-2</c:v>
                </c:pt>
                <c:pt idx="7">
                  <c:v>4.1693938406081418E-2</c:v>
                </c:pt>
                <c:pt idx="8">
                  <c:v>3.6788769181836545E-2</c:v>
                </c:pt>
                <c:pt idx="9">
                  <c:v>3.1883599957591671E-2</c:v>
                </c:pt>
                <c:pt idx="10">
                  <c:v>2.6978430733346801E-2</c:v>
                </c:pt>
                <c:pt idx="11">
                  <c:v>2.2073261509101928E-2</c:v>
                </c:pt>
                <c:pt idx="12">
                  <c:v>1.7168092284857054E-2</c:v>
                </c:pt>
                <c:pt idx="13">
                  <c:v>1.2262923060612182E-2</c:v>
                </c:pt>
                <c:pt idx="14">
                  <c:v>7.3577538363673095E-3</c:v>
                </c:pt>
                <c:pt idx="15">
                  <c:v>2.4525846121224363E-3</c:v>
                </c:pt>
                <c:pt idx="16">
                  <c:v>-2.4525846121224363E-3</c:v>
                </c:pt>
                <c:pt idx="17">
                  <c:v>-7.3577538363673095E-3</c:v>
                </c:pt>
                <c:pt idx="18">
                  <c:v>-1.2262923060612182E-2</c:v>
                </c:pt>
                <c:pt idx="19">
                  <c:v>-1.7168092284857054E-2</c:v>
                </c:pt>
                <c:pt idx="20">
                  <c:v>-2.2073261509101928E-2</c:v>
                </c:pt>
                <c:pt idx="21">
                  <c:v>-2.6978430733346801E-2</c:v>
                </c:pt>
                <c:pt idx="22">
                  <c:v>-3.1883599957591671E-2</c:v>
                </c:pt>
                <c:pt idx="23">
                  <c:v>-3.6788769181836545E-2</c:v>
                </c:pt>
                <c:pt idx="24">
                  <c:v>-4.1693938406081418E-2</c:v>
                </c:pt>
                <c:pt idx="25">
                  <c:v>-4.6599107630326292E-2</c:v>
                </c:pt>
                <c:pt idx="26">
                  <c:v>-5.1504276854571165E-2</c:v>
                </c:pt>
                <c:pt idx="27">
                  <c:v>-5.6409446078816039E-2</c:v>
                </c:pt>
                <c:pt idx="28">
                  <c:v>-6.1314615303060913E-2</c:v>
                </c:pt>
                <c:pt idx="29">
                  <c:v>-6.6219784527305786E-2</c:v>
                </c:pt>
                <c:pt idx="30">
                  <c:v>-7.112495375155066E-2</c:v>
                </c:pt>
              </c:numCache>
            </c:numRef>
          </c:xVal>
          <c:yVal>
            <c:numRef>
              <c:f>Sheet1!$L$2:$L$42</c:f>
              <c:numCache>
                <c:formatCode>General</c:formatCode>
                <c:ptCount val="41"/>
                <c:pt idx="0">
                  <c:v>5.5631397918759762E-6</c:v>
                </c:pt>
                <c:pt idx="1">
                  <c:v>5.5631397918759762E-6</c:v>
                </c:pt>
                <c:pt idx="2">
                  <c:v>5.5631397918759762E-6</c:v>
                </c:pt>
                <c:pt idx="3">
                  <c:v>5.5631397918759762E-6</c:v>
                </c:pt>
                <c:pt idx="4">
                  <c:v>5.5631397918759762E-6</c:v>
                </c:pt>
                <c:pt idx="5">
                  <c:v>6.3338621801663853E-6</c:v>
                </c:pt>
                <c:pt idx="6">
                  <c:v>6.3338621801663853E-6</c:v>
                </c:pt>
                <c:pt idx="7">
                  <c:v>6.3338621801663853E-6</c:v>
                </c:pt>
                <c:pt idx="8">
                  <c:v>6.3338621801663853E-6</c:v>
                </c:pt>
                <c:pt idx="9">
                  <c:v>6.3338621801663853E-6</c:v>
                </c:pt>
                <c:pt idx="10">
                  <c:v>6.3338621801663853E-6</c:v>
                </c:pt>
                <c:pt idx="11">
                  <c:v>6.3338621801663853E-6</c:v>
                </c:pt>
                <c:pt idx="12">
                  <c:v>7.1045845683402773E-6</c:v>
                </c:pt>
                <c:pt idx="13">
                  <c:v>7.1045845683402773E-6</c:v>
                </c:pt>
                <c:pt idx="14">
                  <c:v>7.1045845683402773E-6</c:v>
                </c:pt>
                <c:pt idx="15">
                  <c:v>7.1045845683402773E-6</c:v>
                </c:pt>
                <c:pt idx="16">
                  <c:v>7.1045845683402773E-6</c:v>
                </c:pt>
                <c:pt idx="17">
                  <c:v>7.1045845683402773E-6</c:v>
                </c:pt>
                <c:pt idx="18">
                  <c:v>7.1045845683402773E-6</c:v>
                </c:pt>
                <c:pt idx="19">
                  <c:v>7.1045845683402773E-6</c:v>
                </c:pt>
                <c:pt idx="20">
                  <c:v>6.3338621801663853E-6</c:v>
                </c:pt>
                <c:pt idx="21">
                  <c:v>6.3338621801663853E-6</c:v>
                </c:pt>
                <c:pt idx="22">
                  <c:v>5.5631397918759762E-6</c:v>
                </c:pt>
                <c:pt idx="23">
                  <c:v>5.5631397918759762E-6</c:v>
                </c:pt>
                <c:pt idx="24">
                  <c:v>4.7924174035855663E-6</c:v>
                </c:pt>
                <c:pt idx="25">
                  <c:v>4.0216950152951573E-6</c:v>
                </c:pt>
                <c:pt idx="26">
                  <c:v>3.2509726271212653E-6</c:v>
                </c:pt>
                <c:pt idx="27">
                  <c:v>2.4802502388308558E-6</c:v>
                </c:pt>
                <c:pt idx="28">
                  <c:v>1.7095278505404463E-6</c:v>
                </c:pt>
                <c:pt idx="29">
                  <c:v>9.3880546236655428E-7</c:v>
                </c:pt>
                <c:pt idx="30">
                  <c:v>1.6808307407614486E-7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086-44C7-91BA-AA913EE8F11C}"/>
            </c:ext>
          </c:extLst>
        </c:ser>
        <c:ser>
          <c:idx val="2"/>
          <c:order val="2"/>
          <c:tx>
            <c:v>9PM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Sheet1!$K$57:$K$67</c:f>
              <c:numCache>
                <c:formatCode>General</c:formatCode>
                <c:ptCount val="11"/>
                <c:pt idx="0">
                  <c:v>0.37034027643048789</c:v>
                </c:pt>
                <c:pt idx="1">
                  <c:v>0.32128858418803918</c:v>
                </c:pt>
                <c:pt idx="2">
                  <c:v>0.27223689194559042</c:v>
                </c:pt>
                <c:pt idx="3">
                  <c:v>0.22318519970314171</c:v>
                </c:pt>
                <c:pt idx="4">
                  <c:v>0.17413350746069298</c:v>
                </c:pt>
                <c:pt idx="5">
                  <c:v>0.12508181521824427</c:v>
                </c:pt>
                <c:pt idx="6">
                  <c:v>0.12508181521824427</c:v>
                </c:pt>
                <c:pt idx="7">
                  <c:v>7.6030122975795533E-2</c:v>
                </c:pt>
                <c:pt idx="8">
                  <c:v>2.6978430733346801E-2</c:v>
                </c:pt>
                <c:pt idx="9">
                  <c:v>-2.2073261509101928E-2</c:v>
                </c:pt>
                <c:pt idx="10">
                  <c:v>-7.112495375155066E-2</c:v>
                </c:pt>
              </c:numCache>
            </c:numRef>
          </c:xVal>
          <c:yVal>
            <c:numRef>
              <c:f>Sheet1!$L$57:$L$67</c:f>
              <c:numCache>
                <c:formatCode>General</c:formatCode>
                <c:ptCount val="11"/>
                <c:pt idx="0">
                  <c:v>4.2541416079422982E-5</c:v>
                </c:pt>
                <c:pt idx="1">
                  <c:v>3.9765995564285087E-5</c:v>
                </c:pt>
                <c:pt idx="2">
                  <c:v>3.6683106011239962E-5</c:v>
                </c:pt>
                <c:pt idx="3">
                  <c:v>3.3448531732880101E-5</c:v>
                </c:pt>
                <c:pt idx="4">
                  <c:v>3.2062871268891763E-5</c:v>
                </c:pt>
                <c:pt idx="5">
                  <c:v>3.3448531732880101E-5</c:v>
                </c:pt>
                <c:pt idx="6">
                  <c:v>3.3292747420404138E-5</c:v>
                </c:pt>
                <c:pt idx="7">
                  <c:v>3.2062871268891763E-5</c:v>
                </c:pt>
                <c:pt idx="8">
                  <c:v>2.9090670569549172E-5</c:v>
                </c:pt>
                <c:pt idx="9">
                  <c:v>2.4015381651140229E-5</c:v>
                </c:pt>
                <c:pt idx="10">
                  <c:v>1.2733317754912312E-5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FAD-442A-9D07-E2A59E2D703A}"/>
            </c:ext>
          </c:extLst>
        </c:ser>
        <c:ser>
          <c:idx val="3"/>
          <c:order val="3"/>
          <c:tx>
            <c:v>9:20PM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Sheet1!$K$71:$K$81</c:f>
              <c:numCache>
                <c:formatCode>General</c:formatCode>
                <c:ptCount val="11"/>
                <c:pt idx="0">
                  <c:v>0.37034027643048789</c:v>
                </c:pt>
                <c:pt idx="1">
                  <c:v>0.32128858418803918</c:v>
                </c:pt>
                <c:pt idx="2">
                  <c:v>0.27223689194559042</c:v>
                </c:pt>
                <c:pt idx="3">
                  <c:v>0.22318519970314171</c:v>
                </c:pt>
                <c:pt idx="4">
                  <c:v>0.17413350746069298</c:v>
                </c:pt>
                <c:pt idx="5">
                  <c:v>0.12508181521824427</c:v>
                </c:pt>
                <c:pt idx="6">
                  <c:v>0.12508181521824427</c:v>
                </c:pt>
                <c:pt idx="7">
                  <c:v>7.6030122975795533E-2</c:v>
                </c:pt>
                <c:pt idx="8">
                  <c:v>2.6978430733346801E-2</c:v>
                </c:pt>
                <c:pt idx="9">
                  <c:v>-2.2073261509101928E-2</c:v>
                </c:pt>
                <c:pt idx="10">
                  <c:v>-7.112495375155066E-2</c:v>
                </c:pt>
              </c:numCache>
            </c:numRef>
          </c:xVal>
          <c:yVal>
            <c:numRef>
              <c:f>Sheet1!$L$71:$L$81</c:f>
              <c:numCache>
                <c:formatCode>General</c:formatCode>
                <c:ptCount val="11"/>
                <c:pt idx="0">
                  <c:v>3.0644037223791473E-5</c:v>
                </c:pt>
                <c:pt idx="1">
                  <c:v>2.8176116098817635E-5</c:v>
                </c:pt>
                <c:pt idx="2">
                  <c:v>2.4785799204680751E-5</c:v>
                </c:pt>
                <c:pt idx="3">
                  <c:v>2.1702947566892708E-5</c:v>
                </c:pt>
                <c:pt idx="4">
                  <c:v>2.0173820358282934E-5</c:v>
                </c:pt>
                <c:pt idx="5">
                  <c:v>2.1403681384027856E-5</c:v>
                </c:pt>
                <c:pt idx="6">
                  <c:v>2.1395482310427349E-5</c:v>
                </c:pt>
                <c:pt idx="7">
                  <c:v>2.0161521748056945E-5</c:v>
                </c:pt>
                <c:pt idx="8">
                  <c:v>1.7078670110268901E-5</c:v>
                </c:pt>
                <c:pt idx="9">
                  <c:v>1.1839462140714378E-5</c:v>
                </c:pt>
                <c:pt idx="10">
                  <c:v>7.4611568890764365E-7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FAD-442A-9D07-E2A59E2D703A}"/>
            </c:ext>
          </c:extLst>
        </c:ser>
        <c:ser>
          <c:idx val="4"/>
          <c:order val="4"/>
          <c:tx>
            <c:v>9:35PM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Sheet1!$K$84:$K$94</c:f>
              <c:numCache>
                <c:formatCode>General</c:formatCode>
                <c:ptCount val="11"/>
                <c:pt idx="0">
                  <c:v>0.37034027643048789</c:v>
                </c:pt>
                <c:pt idx="1">
                  <c:v>0.32128858418803918</c:v>
                </c:pt>
                <c:pt idx="2">
                  <c:v>0.27223689194559042</c:v>
                </c:pt>
                <c:pt idx="3">
                  <c:v>0.22318519970314171</c:v>
                </c:pt>
                <c:pt idx="4">
                  <c:v>0.17413350746069298</c:v>
                </c:pt>
                <c:pt idx="5">
                  <c:v>0.12508181521824427</c:v>
                </c:pt>
                <c:pt idx="6">
                  <c:v>0.12508181521824427</c:v>
                </c:pt>
                <c:pt idx="7">
                  <c:v>7.6030122975795533E-2</c:v>
                </c:pt>
                <c:pt idx="8">
                  <c:v>2.6978430733346801E-2</c:v>
                </c:pt>
                <c:pt idx="9">
                  <c:v>-2.2073261509101928E-2</c:v>
                </c:pt>
                <c:pt idx="10">
                  <c:v>-7.112495375155066E-2</c:v>
                </c:pt>
              </c:numCache>
            </c:numRef>
          </c:xVal>
          <c:yVal>
            <c:numRef>
              <c:f>Sheet1!$L$84:$L$94</c:f>
              <c:numCache>
                <c:formatCode>General</c:formatCode>
                <c:ptCount val="11"/>
                <c:pt idx="0">
                  <c:v>3.2185463042627235E-5</c:v>
                </c:pt>
                <c:pt idx="1">
                  <c:v>2.8680359119364898E-5</c:v>
                </c:pt>
                <c:pt idx="2">
                  <c:v>2.8680359119364898E-5</c:v>
                </c:pt>
                <c:pt idx="3">
                  <c:v>2.4888287623463698E-5</c:v>
                </c:pt>
                <c:pt idx="4">
                  <c:v>1.9763866683034629E-5</c:v>
                </c:pt>
                <c:pt idx="5">
                  <c:v>2.0071331939499987E-5</c:v>
                </c:pt>
                <c:pt idx="6">
                  <c:v>2.0161521748056945E-5</c:v>
                </c:pt>
                <c:pt idx="7">
                  <c:v>1.9874554175301568E-5</c:v>
                </c:pt>
                <c:pt idx="8">
                  <c:v>1.6484237281164684E-5</c:v>
                </c:pt>
                <c:pt idx="9">
                  <c:v>1.146230475951856E-5</c:v>
                </c:pt>
                <c:pt idx="10">
                  <c:v>1.2134628786604201E-6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FAD-442A-9D07-E2A59E2D703A}"/>
            </c:ext>
          </c:extLst>
        </c:ser>
        <c:ser>
          <c:idx val="5"/>
          <c:order val="5"/>
          <c:tx>
            <c:v>9:40PM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Sheet1!$K$102:$K$112</c:f>
              <c:numCache>
                <c:formatCode>General</c:formatCode>
                <c:ptCount val="11"/>
                <c:pt idx="0">
                  <c:v>0.4193919686729366</c:v>
                </c:pt>
                <c:pt idx="1">
                  <c:v>0.37034027643048789</c:v>
                </c:pt>
                <c:pt idx="2">
                  <c:v>0.32128858418803918</c:v>
                </c:pt>
                <c:pt idx="3">
                  <c:v>0.27223689194559042</c:v>
                </c:pt>
                <c:pt idx="4">
                  <c:v>0.22318519970314171</c:v>
                </c:pt>
                <c:pt idx="5">
                  <c:v>0.17413350746069298</c:v>
                </c:pt>
                <c:pt idx="6">
                  <c:v>0.12508181521824427</c:v>
                </c:pt>
                <c:pt idx="7">
                  <c:v>7.6030122975795533E-2</c:v>
                </c:pt>
                <c:pt idx="8">
                  <c:v>2.6978430733346801E-2</c:v>
                </c:pt>
                <c:pt idx="9">
                  <c:v>-2.2073261509101928E-2</c:v>
                </c:pt>
                <c:pt idx="10">
                  <c:v>-7.112495375155066E-2</c:v>
                </c:pt>
              </c:numCache>
            </c:numRef>
          </c:xVal>
          <c:yVal>
            <c:numRef>
              <c:f>Sheet1!$L$102:$L$112</c:f>
              <c:numCache>
                <c:formatCode>General</c:formatCode>
                <c:ptCount val="11"/>
                <c:pt idx="0">
                  <c:v>2.1348374482012172E-5</c:v>
                </c:pt>
                <c:pt idx="1">
                  <c:v>1.1305456378892811E-5</c:v>
                </c:pt>
                <c:pt idx="2">
                  <c:v>8.5385299627344078E-6</c:v>
                </c:pt>
                <c:pt idx="3">
                  <c:v>4.8697904923688898E-6</c:v>
                </c:pt>
                <c:pt idx="4">
                  <c:v>2.0946657757388758E-6</c:v>
                </c:pt>
                <c:pt idx="5">
                  <c:v>2.0946657757388758E-6</c:v>
                </c:pt>
                <c:pt idx="6">
                  <c:v>-5.8207933499881818E-7</c:v>
                </c:pt>
                <c:pt idx="7">
                  <c:v>-3.0415694826563432E-6</c:v>
                </c:pt>
                <c:pt idx="8">
                  <c:v>-4.6607338298768349E-6</c:v>
                </c:pt>
                <c:pt idx="9">
                  <c:v>-1.3699360122660959E-5</c:v>
                </c:pt>
                <c:pt idx="10">
                  <c:v>-2.5951720208354732E-5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FAD-442A-9D07-E2A59E2D703A}"/>
            </c:ext>
          </c:extLst>
        </c:ser>
        <c:ser>
          <c:idx val="6"/>
          <c:order val="6"/>
          <c:tx>
            <c:v>10PM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Sheet1!$K$119:$K$130</c:f>
              <c:numCache>
                <c:formatCode>General</c:formatCode>
                <c:ptCount val="12"/>
                <c:pt idx="0">
                  <c:v>0.32128858418803918</c:v>
                </c:pt>
                <c:pt idx="1">
                  <c:v>0.27223689194559042</c:v>
                </c:pt>
                <c:pt idx="2">
                  <c:v>0.22318519970314171</c:v>
                </c:pt>
                <c:pt idx="3">
                  <c:v>0.17413350746069298</c:v>
                </c:pt>
                <c:pt idx="4">
                  <c:v>0.12508181521824427</c:v>
                </c:pt>
                <c:pt idx="5">
                  <c:v>0.12508181521824427</c:v>
                </c:pt>
                <c:pt idx="6">
                  <c:v>7.6030122975795533E-2</c:v>
                </c:pt>
                <c:pt idx="7">
                  <c:v>2.6978430733346801E-2</c:v>
                </c:pt>
                <c:pt idx="8">
                  <c:v>-2.2073261509101928E-2</c:v>
                </c:pt>
                <c:pt idx="9">
                  <c:v>-7.112495375155066E-2</c:v>
                </c:pt>
                <c:pt idx="10">
                  <c:v>-0.12017664599399938</c:v>
                </c:pt>
                <c:pt idx="11">
                  <c:v>-0.16922833823644812</c:v>
                </c:pt>
              </c:numCache>
            </c:numRef>
          </c:xVal>
          <c:yVal>
            <c:numRef>
              <c:f>Sheet1!$L$119:$L$130</c:f>
              <c:numCache>
                <c:formatCode>General</c:formatCode>
                <c:ptCount val="12"/>
                <c:pt idx="0">
                  <c:v>1.5360202068986688E-5</c:v>
                </c:pt>
                <c:pt idx="1">
                  <c:v>1.3822541691045625E-5</c:v>
                </c:pt>
                <c:pt idx="2">
                  <c:v>1.093174018040455E-5</c:v>
                </c:pt>
                <c:pt idx="3">
                  <c:v>7.4668787953694367E-6</c:v>
                </c:pt>
                <c:pt idx="4">
                  <c:v>4.2357417877795007E-6</c:v>
                </c:pt>
                <c:pt idx="5">
                  <c:v>1.3654424155762347E-6</c:v>
                </c:pt>
                <c:pt idx="6">
                  <c:v>2.6980814098384384E-6</c:v>
                </c:pt>
                <c:pt idx="7">
                  <c:v>3.1081241773126965E-6</c:v>
                </c:pt>
                <c:pt idx="8">
                  <c:v>1.1604210318973762E-6</c:v>
                </c:pt>
                <c:pt idx="9">
                  <c:v>-1.7098783403058896E-6</c:v>
                </c:pt>
                <c:pt idx="10">
                  <c:v>-9.295669538404853E-6</c:v>
                </c:pt>
                <c:pt idx="11">
                  <c:v>-2.1801973945961833E-5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FAD-442A-9D07-E2A59E2D703A}"/>
            </c:ext>
          </c:extLst>
        </c:ser>
        <c:ser>
          <c:idx val="7"/>
          <c:order val="7"/>
          <c:tx>
            <c:v>10:30PM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Sheet1!$K$141:$K$151</c:f>
              <c:numCache>
                <c:formatCode>General</c:formatCode>
                <c:ptCount val="11"/>
                <c:pt idx="0">
                  <c:v>0.37034027643048789</c:v>
                </c:pt>
                <c:pt idx="1">
                  <c:v>0.32128858418803918</c:v>
                </c:pt>
                <c:pt idx="2">
                  <c:v>0.27223689194559042</c:v>
                </c:pt>
                <c:pt idx="3">
                  <c:v>0.22318519970314171</c:v>
                </c:pt>
                <c:pt idx="4">
                  <c:v>0.17413350746069298</c:v>
                </c:pt>
                <c:pt idx="5">
                  <c:v>0.12508181521824427</c:v>
                </c:pt>
                <c:pt idx="6">
                  <c:v>0.12508181521824427</c:v>
                </c:pt>
                <c:pt idx="7">
                  <c:v>7.6030122975795533E-2</c:v>
                </c:pt>
                <c:pt idx="8">
                  <c:v>2.6978430733346801E-2</c:v>
                </c:pt>
                <c:pt idx="9">
                  <c:v>-2.2073261509101928E-2</c:v>
                </c:pt>
                <c:pt idx="10">
                  <c:v>-7.112495375155066E-2</c:v>
                </c:pt>
              </c:numCache>
            </c:numRef>
          </c:xVal>
          <c:yVal>
            <c:numRef>
              <c:f>Sheet1!$L$141:$L$151</c:f>
              <c:numCache>
                <c:formatCode>General</c:formatCode>
                <c:ptCount val="11"/>
                <c:pt idx="0">
                  <c:v>1.5328356434490402E-5</c:v>
                </c:pt>
                <c:pt idx="1">
                  <c:v>1.3868903401483561E-5</c:v>
                </c:pt>
                <c:pt idx="2">
                  <c:v>1.1474744493271389E-5</c:v>
                </c:pt>
                <c:pt idx="3">
                  <c:v>8.3959545273874901E-6</c:v>
                </c:pt>
                <c:pt idx="4">
                  <c:v>6.8545097509231882E-6</c:v>
                </c:pt>
                <c:pt idx="5">
                  <c:v>7.6703275979870332E-6</c:v>
                </c:pt>
                <c:pt idx="6">
                  <c:v>9.7201211838409908E-6</c:v>
                </c:pt>
                <c:pt idx="7">
                  <c:v>9.4536480176624988E-6</c:v>
                </c:pt>
                <c:pt idx="8">
                  <c:v>-1.0330959671911628E-6</c:v>
                </c:pt>
                <c:pt idx="9">
                  <c:v>3.3862590037911221E-6</c:v>
                </c:pt>
                <c:pt idx="10">
                  <c:v>-6.6782275024080834E-6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FAD-442A-9D07-E2A59E2D7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060872"/>
        <c:axId val="534061200"/>
      </c:scatterChart>
      <c:valAx>
        <c:axId val="534060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dU/U (%)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1200"/>
        <c:crossesAt val="-8.0000000000000034E-5"/>
        <c:crossBetween val="midCat"/>
      </c:valAx>
      <c:valAx>
        <c:axId val="534061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df/f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0872"/>
        <c:crossesAt val="-100"/>
        <c:crossBetween val="midCat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312964</xdr:colOff>
      <xdr:row>3</xdr:row>
      <xdr:rowOff>35153</xdr:rowOff>
    </xdr:from>
    <xdr:to>
      <xdr:col>20</xdr:col>
      <xdr:colOff>655864</xdr:colOff>
      <xdr:row>31</xdr:row>
      <xdr:rowOff>121331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449406</xdr:colOff>
      <xdr:row>0</xdr:row>
      <xdr:rowOff>0</xdr:rowOff>
    </xdr:from>
    <xdr:to>
      <xdr:col>19</xdr:col>
      <xdr:colOff>493906</xdr:colOff>
      <xdr:row>15</xdr:row>
      <xdr:rowOff>158571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73025</xdr:colOff>
      <xdr:row>0</xdr:row>
      <xdr:rowOff>0</xdr:rowOff>
    </xdr:from>
    <xdr:to>
      <xdr:col>27</xdr:col>
      <xdr:colOff>117525</xdr:colOff>
      <xdr:row>15</xdr:row>
      <xdr:rowOff>158571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416501</xdr:colOff>
      <xdr:row>16</xdr:row>
      <xdr:rowOff>134216</xdr:rowOff>
    </xdr:from>
    <xdr:to>
      <xdr:col>19</xdr:col>
      <xdr:colOff>461001</xdr:colOff>
      <xdr:row>32</xdr:row>
      <xdr:rowOff>111359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238320</xdr:colOff>
      <xdr:row>129</xdr:row>
      <xdr:rowOff>109133</xdr:rowOff>
    </xdr:from>
    <xdr:to>
      <xdr:col>23</xdr:col>
      <xdr:colOff>123017</xdr:colOff>
      <xdr:row>163</xdr:row>
      <xdr:rowOff>89081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353453D8-15CF-691E-7E17-090EC73C3A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18</xdr:col>
      <xdr:colOff>130341</xdr:colOff>
      <xdr:row>100</xdr:row>
      <xdr:rowOff>80211</xdr:rowOff>
    </xdr:from>
    <xdr:ext cx="937564" cy="264560"/>
    <xdr:sp macro="" textlink="">
      <xdr:nvSpPr>
        <xdr:cNvPr id="4" name="文本框 3">
          <a:extLst>
            <a:ext uri="{FF2B5EF4-FFF2-40B4-BE49-F238E27FC236}">
              <a16:creationId xmlns:a16="http://schemas.microsoft.com/office/drawing/2014/main" id="{CE79E8F6-9ABB-9AE1-5988-D419BEBF2C1B}"/>
            </a:ext>
          </a:extLst>
        </xdr:cNvPr>
        <xdr:cNvSpPr txBox="1"/>
      </xdr:nvSpPr>
      <xdr:spPr>
        <a:xfrm>
          <a:off x="12673262" y="17626264"/>
          <a:ext cx="9375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100">
              <a:solidFill>
                <a:schemeClr val="accent6"/>
              </a:solidFill>
            </a:rPr>
            <a:t>375.5 MeV/u</a:t>
          </a:r>
          <a:endParaRPr lang="zh-CN" altLang="en-US" sz="1100">
            <a:solidFill>
              <a:schemeClr val="accent6"/>
            </a:solidFill>
          </a:endParaRPr>
        </a:p>
      </xdr:txBody>
    </xdr:sp>
    <xdr:clientData/>
  </xdr:oneCellAnchor>
  <xdr:oneCellAnchor>
    <xdr:from>
      <xdr:col>18</xdr:col>
      <xdr:colOff>162425</xdr:colOff>
      <xdr:row>102</xdr:row>
      <xdr:rowOff>107282</xdr:rowOff>
    </xdr:from>
    <xdr:ext cx="937564" cy="264560"/>
    <xdr:sp macro="" textlink="">
      <xdr:nvSpPr>
        <xdr:cNvPr id="6" name="文本框 5">
          <a:extLst>
            <a:ext uri="{FF2B5EF4-FFF2-40B4-BE49-F238E27FC236}">
              <a16:creationId xmlns:a16="http://schemas.microsoft.com/office/drawing/2014/main" id="{AEB0AFD9-E666-8B45-EA88-12B3A205D249}"/>
            </a:ext>
          </a:extLst>
        </xdr:cNvPr>
        <xdr:cNvSpPr txBox="1"/>
      </xdr:nvSpPr>
      <xdr:spPr>
        <a:xfrm>
          <a:off x="12705346" y="18004256"/>
          <a:ext cx="9375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100">
              <a:solidFill>
                <a:schemeClr val="accent5"/>
              </a:solidFill>
            </a:rPr>
            <a:t>374.4 MeV/u</a:t>
          </a:r>
          <a:endParaRPr lang="zh-CN" altLang="en-US" sz="1100">
            <a:solidFill>
              <a:schemeClr val="accent5"/>
            </a:solidFill>
          </a:endParaRPr>
        </a:p>
      </xdr:txBody>
    </xdr:sp>
    <xdr:clientData/>
  </xdr:oneCellAnchor>
  <xdr:twoCellAnchor>
    <xdr:from>
      <xdr:col>13</xdr:col>
      <xdr:colOff>2910</xdr:colOff>
      <xdr:row>63</xdr:row>
      <xdr:rowOff>35911</xdr:rowOff>
    </xdr:from>
    <xdr:to>
      <xdr:col>26</xdr:col>
      <xdr:colOff>54952</xdr:colOff>
      <xdr:row>93</xdr:row>
      <xdr:rowOff>112345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EEDB7CDD-EDAB-EC5C-DFB4-ABF1DDB69A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18</xdr:col>
      <xdr:colOff>437918</xdr:colOff>
      <xdr:row>107</xdr:row>
      <xdr:rowOff>93361</xdr:rowOff>
    </xdr:from>
    <xdr:ext cx="449675" cy="436786"/>
    <xdr:sp macro="" textlink="">
      <xdr:nvSpPr>
        <xdr:cNvPr id="10" name="文本框 9">
          <a:extLst>
            <a:ext uri="{FF2B5EF4-FFF2-40B4-BE49-F238E27FC236}">
              <a16:creationId xmlns:a16="http://schemas.microsoft.com/office/drawing/2014/main" id="{61C53488-DFB5-700A-B794-C9F1E25B62AD}"/>
            </a:ext>
          </a:extLst>
        </xdr:cNvPr>
        <xdr:cNvSpPr txBox="1"/>
      </xdr:nvSpPr>
      <xdr:spPr>
        <a:xfrm>
          <a:off x="13087851" y="18908899"/>
          <a:ext cx="44967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100">
              <a:solidFill>
                <a:schemeClr val="accent5"/>
              </a:solidFill>
            </a:rPr>
            <a:t>5PM</a:t>
          </a:r>
        </a:p>
        <a:p>
          <a:endParaRPr lang="zh-CN" altLang="en-US" sz="1100">
            <a:solidFill>
              <a:schemeClr val="accent5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zoomScale="70" zoomScaleNormal="70" workbookViewId="0">
      <selection activeCell="F14" sqref="F14"/>
    </sheetView>
  </sheetViews>
  <sheetFormatPr defaultRowHeight="13.9" x14ac:dyDescent="0.4"/>
  <sheetData>
    <row r="1" spans="1:9" x14ac:dyDescent="0.4">
      <c r="B1" t="s">
        <v>5</v>
      </c>
    </row>
    <row r="2" spans="1:9" x14ac:dyDescent="0.4">
      <c r="A2" t="s">
        <v>3</v>
      </c>
      <c r="B2" t="s">
        <v>2</v>
      </c>
      <c r="C2" t="s">
        <v>1</v>
      </c>
      <c r="E2" t="s">
        <v>2</v>
      </c>
      <c r="F2" t="s">
        <v>1</v>
      </c>
    </row>
    <row r="3" spans="1:9" x14ac:dyDescent="0.4">
      <c r="A3" t="s">
        <v>4</v>
      </c>
      <c r="B3">
        <v>-1300</v>
      </c>
      <c r="C3">
        <v>243.92967300000001</v>
      </c>
      <c r="H3">
        <v>-1700</v>
      </c>
      <c r="I3">
        <v>243.932492</v>
      </c>
    </row>
    <row r="4" spans="1:9" x14ac:dyDescent="0.4">
      <c r="B4">
        <v>-1400</v>
      </c>
      <c r="C4">
        <v>243.928921</v>
      </c>
      <c r="H4">
        <v>-1800</v>
      </c>
      <c r="I4">
        <v>243.93042500000001</v>
      </c>
    </row>
    <row r="5" spans="1:9" x14ac:dyDescent="0.4">
      <c r="B5">
        <v>-1600</v>
      </c>
      <c r="C5">
        <v>243.92779300000001</v>
      </c>
      <c r="H5">
        <v>-1900</v>
      </c>
      <c r="I5">
        <v>243.92779300000001</v>
      </c>
    </row>
    <row r="6" spans="1:9" x14ac:dyDescent="0.4">
      <c r="B6">
        <v>-1700</v>
      </c>
      <c r="C6">
        <v>243.92553799999999</v>
      </c>
      <c r="H6">
        <v>-2000</v>
      </c>
      <c r="I6">
        <v>243.92469800000001</v>
      </c>
    </row>
    <row r="7" spans="1:9" x14ac:dyDescent="0.4">
      <c r="B7">
        <v>-1800</v>
      </c>
      <c r="C7">
        <v>243.92252999999999</v>
      </c>
      <c r="H7">
        <v>-2100</v>
      </c>
      <c r="I7">
        <v>243.92121399999999</v>
      </c>
    </row>
    <row r="8" spans="1:9" x14ac:dyDescent="0.4">
      <c r="B8">
        <v>-1900</v>
      </c>
      <c r="C8">
        <v>243.91877099999999</v>
      </c>
      <c r="H8">
        <v>-2200</v>
      </c>
      <c r="I8">
        <v>243.91801899999999</v>
      </c>
    </row>
    <row r="9" spans="1:9" x14ac:dyDescent="0.4">
      <c r="B9">
        <v>-2000</v>
      </c>
      <c r="C9">
        <v>243.91483500000001</v>
      </c>
      <c r="H9">
        <v>-2300</v>
      </c>
      <c r="I9">
        <v>243.91482300000001</v>
      </c>
    </row>
    <row r="10" spans="1:9" x14ac:dyDescent="0.4">
      <c r="B10">
        <v>-2100</v>
      </c>
      <c r="C10">
        <v>243.910312</v>
      </c>
      <c r="H10">
        <v>-2400</v>
      </c>
    </row>
    <row r="11" spans="1:9" x14ac:dyDescent="0.4">
      <c r="B11">
        <v>-2200</v>
      </c>
      <c r="C11">
        <v>243.90617700000001</v>
      </c>
      <c r="H11">
        <v>-1700</v>
      </c>
      <c r="I11">
        <v>243.928189</v>
      </c>
    </row>
    <row r="12" spans="1:9" x14ac:dyDescent="0.4">
      <c r="B12">
        <v>-2300</v>
      </c>
      <c r="C12">
        <v>243.90222900000001</v>
      </c>
      <c r="H12">
        <v>-1600</v>
      </c>
      <c r="I12">
        <v>243.930049</v>
      </c>
    </row>
    <row r="13" spans="1:9" x14ac:dyDescent="0.4">
      <c r="B13">
        <v>-2400</v>
      </c>
      <c r="C13">
        <v>243.897718</v>
      </c>
      <c r="H13">
        <v>-1500</v>
      </c>
      <c r="I13">
        <v>243.93024700000001</v>
      </c>
    </row>
    <row r="14" spans="1:9" x14ac:dyDescent="0.4">
      <c r="B14">
        <v>-2500</v>
      </c>
      <c r="H14">
        <v>-1400</v>
      </c>
      <c r="I14">
        <v>243.92986099999999</v>
      </c>
    </row>
    <row r="15" spans="1:9" x14ac:dyDescent="0.4">
      <c r="B15">
        <v>-1700</v>
      </c>
      <c r="C15">
        <v>243.92518200000001</v>
      </c>
      <c r="H15">
        <v>-1300</v>
      </c>
      <c r="I15">
        <v>243.92910900000001</v>
      </c>
    </row>
    <row r="16" spans="1:9" x14ac:dyDescent="0.4">
      <c r="B16">
        <v>-1600</v>
      </c>
      <c r="C16">
        <v>243.927605</v>
      </c>
      <c r="E16">
        <v>-400</v>
      </c>
      <c r="H16">
        <v>-1200</v>
      </c>
      <c r="I16">
        <v>243.92618899999999</v>
      </c>
    </row>
    <row r="17" spans="2:9" x14ac:dyDescent="0.4">
      <c r="B17">
        <v>-1500</v>
      </c>
      <c r="C17">
        <v>243.92854500000001</v>
      </c>
      <c r="H17">
        <v>-1100</v>
      </c>
      <c r="I17">
        <v>243.92796100000001</v>
      </c>
    </row>
    <row r="18" spans="2:9" x14ac:dyDescent="0.4">
      <c r="B18">
        <v>-1400</v>
      </c>
      <c r="C18">
        <v>243.92929699999999</v>
      </c>
      <c r="E18">
        <v>-200</v>
      </c>
      <c r="H18">
        <v>-1000</v>
      </c>
      <c r="I18">
        <v>243.928189</v>
      </c>
    </row>
    <row r="19" spans="2:9" x14ac:dyDescent="0.4">
      <c r="B19">
        <v>-1300</v>
      </c>
      <c r="C19">
        <v>243.92967300000001</v>
      </c>
      <c r="E19">
        <v>-100</v>
      </c>
      <c r="H19">
        <v>-900</v>
      </c>
      <c r="I19">
        <v>243.92854500000001</v>
      </c>
    </row>
    <row r="20" spans="2:9" x14ac:dyDescent="0.4">
      <c r="B20">
        <v>-1200</v>
      </c>
      <c r="C20">
        <v>243.92967300000001</v>
      </c>
      <c r="E20">
        <v>0</v>
      </c>
      <c r="H20">
        <v>-800</v>
      </c>
      <c r="I20">
        <v>243.92873299999999</v>
      </c>
    </row>
    <row r="21" spans="2:9" x14ac:dyDescent="0.4">
      <c r="B21">
        <v>-1100</v>
      </c>
      <c r="C21">
        <v>243.93023700000001</v>
      </c>
      <c r="E21">
        <v>100</v>
      </c>
      <c r="H21">
        <v>-700</v>
      </c>
      <c r="I21">
        <v>243.92835700000001</v>
      </c>
    </row>
    <row r="22" spans="2:9" x14ac:dyDescent="0.4">
      <c r="B22">
        <v>-1000</v>
      </c>
      <c r="C22">
        <v>243.931365</v>
      </c>
      <c r="H22">
        <v>-600</v>
      </c>
      <c r="I22">
        <v>243.926289</v>
      </c>
    </row>
    <row r="23" spans="2:9" x14ac:dyDescent="0.4">
      <c r="B23">
        <v>-900</v>
      </c>
      <c r="C23">
        <v>243.93268</v>
      </c>
      <c r="H23">
        <v>-500</v>
      </c>
      <c r="I23">
        <v>243.922718</v>
      </c>
    </row>
    <row r="24" spans="2:9" x14ac:dyDescent="0.4">
      <c r="B24">
        <v>-800</v>
      </c>
      <c r="C24">
        <v>243.933808</v>
      </c>
      <c r="H24">
        <v>-400</v>
      </c>
    </row>
    <row r="25" spans="2:9" x14ac:dyDescent="0.4">
      <c r="B25">
        <v>-700</v>
      </c>
      <c r="C25">
        <v>243.934372</v>
      </c>
    </row>
    <row r="26" spans="2:9" x14ac:dyDescent="0.4">
      <c r="B26">
        <v>-600</v>
      </c>
      <c r="C26">
        <v>243.933808</v>
      </c>
    </row>
    <row r="27" spans="2:9" x14ac:dyDescent="0.4">
      <c r="B27">
        <v>-500</v>
      </c>
      <c r="C27">
        <v>243.93174099999999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7"/>
  <sheetViews>
    <sheetView tabSelected="1" topLeftCell="G137" zoomScale="130" zoomScaleNormal="70" workbookViewId="0">
      <selection activeCell="N167" sqref="N167"/>
    </sheetView>
  </sheetViews>
  <sheetFormatPr defaultRowHeight="13.9" x14ac:dyDescent="0.4"/>
  <cols>
    <col min="1" max="1" width="8.73046875" bestFit="1" customWidth="1"/>
    <col min="2" max="2" width="8.73046875" customWidth="1"/>
    <col min="3" max="3" width="8.73046875" bestFit="1" customWidth="1"/>
    <col min="4" max="4" width="8.73046875" customWidth="1"/>
    <col min="5" max="5" width="8.73046875" bestFit="1" customWidth="1"/>
    <col min="6" max="6" width="13.73046875" bestFit="1" customWidth="1"/>
    <col min="7" max="7" width="8.73046875" bestFit="1" customWidth="1"/>
    <col min="8" max="8" width="8.73046875" customWidth="1"/>
    <col min="9" max="11" width="11.265625" customWidth="1"/>
    <col min="12" max="12" width="14" bestFit="1" customWidth="1"/>
  </cols>
  <sheetData>
    <row r="1" spans="1:12" s="1" customFormat="1" x14ac:dyDescent="0.4">
      <c r="A1" s="1" t="s">
        <v>8</v>
      </c>
      <c r="B1" s="1" t="s">
        <v>7</v>
      </c>
      <c r="C1" s="1" t="s">
        <v>1</v>
      </c>
      <c r="E1" s="1" t="s">
        <v>6</v>
      </c>
      <c r="G1" s="1" t="s">
        <v>7</v>
      </c>
      <c r="K1" s="1" t="s">
        <v>6</v>
      </c>
      <c r="L1" s="1" t="s">
        <v>0</v>
      </c>
    </row>
    <row r="2" spans="1:12" x14ac:dyDescent="0.4">
      <c r="A2">
        <v>-2300</v>
      </c>
      <c r="B2">
        <f>(A2+205421.5649)/1000</f>
        <v>203.12156490000001</v>
      </c>
      <c r="C2">
        <v>243.90956</v>
      </c>
      <c r="D2">
        <f>C2</f>
        <v>243.90956</v>
      </c>
      <c r="E2">
        <f>(1555+A2)*100/(-1555+205421.5649)</f>
        <v>-0.365435107206243</v>
      </c>
      <c r="F2">
        <f>(C2-243.927)/243.927</f>
        <v>-7.149680027218578E-5</v>
      </c>
      <c r="G2">
        <v>-1400</v>
      </c>
      <c r="H2">
        <f>(G2+205421.5649)/1000</f>
        <v>204.02156489999999</v>
      </c>
      <c r="I2">
        <v>243.92835700000001</v>
      </c>
      <c r="J2">
        <f>I2*1000000</f>
        <v>243928357</v>
      </c>
      <c r="K2">
        <f>(1555+G2)*100/(-1555+205421.5649)</f>
        <v>7.6030122975795533E-2</v>
      </c>
      <c r="L2">
        <f>(I2-243.927)/243.927</f>
        <v>5.5631397918759762E-6</v>
      </c>
    </row>
    <row r="3" spans="1:12" x14ac:dyDescent="0.4">
      <c r="A3">
        <v>-2200</v>
      </c>
      <c r="B3">
        <f t="shared" ref="B3:B20" si="0">(A3+205421.5649)/1000</f>
        <v>203.2215649</v>
      </c>
      <c r="C3">
        <v>243.91256799999999</v>
      </c>
      <c r="D3">
        <f t="shared" ref="D3:D42" si="1">C3</f>
        <v>243.91256799999999</v>
      </c>
      <c r="E3">
        <f t="shared" ref="E3:E20" si="2">(1555+A3)*100/(-1555+205421.5649)</f>
        <v>-0.3163834149637943</v>
      </c>
      <c r="F3">
        <f t="shared" ref="F3:F20" si="3">(C3-243.927)/243.927</f>
        <v>-5.9165242060121818E-5</v>
      </c>
      <c r="G3">
        <v>-1410</v>
      </c>
      <c r="H3">
        <f t="shared" ref="H3:H42" si="4">(G3+205421.5649)/1000</f>
        <v>204.0115649</v>
      </c>
      <c r="I3">
        <v>243.92835700000001</v>
      </c>
      <c r="J3">
        <f t="shared" ref="J3:J42" si="5">I3*1000000</f>
        <v>243928357</v>
      </c>
      <c r="K3">
        <f t="shared" ref="K3:K32" si="6">(1555+G3)*100/(-1555+205421.5649)</f>
        <v>7.112495375155066E-2</v>
      </c>
      <c r="L3">
        <f t="shared" ref="L3:L32" si="7">(I3-243.927)/243.927</f>
        <v>5.5631397918759762E-6</v>
      </c>
    </row>
    <row r="4" spans="1:12" x14ac:dyDescent="0.4">
      <c r="A4">
        <v>-2100</v>
      </c>
      <c r="B4">
        <f t="shared" si="0"/>
        <v>203.3215649</v>
      </c>
      <c r="C4">
        <v>243.915763</v>
      </c>
      <c r="D4">
        <f t="shared" si="1"/>
        <v>243.915763</v>
      </c>
      <c r="E4">
        <f t="shared" si="2"/>
        <v>-0.26733172272134559</v>
      </c>
      <c r="F4">
        <f t="shared" si="3"/>
        <v>-4.6067061046928666E-5</v>
      </c>
      <c r="G4">
        <v>-1420</v>
      </c>
      <c r="H4">
        <f t="shared" si="4"/>
        <v>204.00156490000001</v>
      </c>
      <c r="I4">
        <v>243.92835700000001</v>
      </c>
      <c r="J4">
        <f t="shared" si="5"/>
        <v>243928357</v>
      </c>
      <c r="K4">
        <f t="shared" si="6"/>
        <v>6.6219784527305786E-2</v>
      </c>
      <c r="L4">
        <f t="shared" si="7"/>
        <v>5.5631397918759762E-6</v>
      </c>
    </row>
    <row r="5" spans="1:12" x14ac:dyDescent="0.4">
      <c r="A5">
        <v>-2000</v>
      </c>
      <c r="B5">
        <f t="shared" si="0"/>
        <v>203.42156489999999</v>
      </c>
      <c r="C5">
        <v>243.91914700000001</v>
      </c>
      <c r="D5">
        <f t="shared" si="1"/>
        <v>243.91914700000001</v>
      </c>
      <c r="E5">
        <f t="shared" si="2"/>
        <v>-0.21828003047889685</v>
      </c>
      <c r="F5">
        <f t="shared" si="3"/>
        <v>-3.2194058058283886E-5</v>
      </c>
      <c r="G5">
        <v>-1430</v>
      </c>
      <c r="H5">
        <f t="shared" si="4"/>
        <v>203.99156489999999</v>
      </c>
      <c r="I5">
        <v>243.92835700000001</v>
      </c>
      <c r="J5">
        <f t="shared" si="5"/>
        <v>243928357</v>
      </c>
      <c r="K5">
        <f t="shared" si="6"/>
        <v>6.1314615303060913E-2</v>
      </c>
      <c r="L5">
        <f t="shared" si="7"/>
        <v>5.5631397918759762E-6</v>
      </c>
    </row>
    <row r="6" spans="1:12" x14ac:dyDescent="0.4">
      <c r="A6">
        <v>-1900</v>
      </c>
      <c r="B6">
        <f t="shared" si="0"/>
        <v>203.52156489999999</v>
      </c>
      <c r="C6">
        <v>243.92252999999999</v>
      </c>
      <c r="D6">
        <f t="shared" si="1"/>
        <v>243.92252999999999</v>
      </c>
      <c r="E6">
        <f t="shared" si="2"/>
        <v>-0.16922833823644812</v>
      </c>
      <c r="F6">
        <f t="shared" si="3"/>
        <v>-1.8325154656916839E-5</v>
      </c>
      <c r="G6">
        <v>-1440</v>
      </c>
      <c r="H6">
        <f t="shared" si="4"/>
        <v>203.9815649</v>
      </c>
      <c r="I6">
        <v>243.92835700000001</v>
      </c>
      <c r="J6">
        <f t="shared" si="5"/>
        <v>243928357</v>
      </c>
      <c r="K6">
        <f t="shared" si="6"/>
        <v>5.6409446078816039E-2</v>
      </c>
      <c r="L6">
        <f t="shared" si="7"/>
        <v>5.5631397918759762E-6</v>
      </c>
    </row>
    <row r="7" spans="1:12" x14ac:dyDescent="0.4">
      <c r="A7">
        <v>-1800</v>
      </c>
      <c r="B7">
        <f t="shared" si="0"/>
        <v>203.62156490000001</v>
      </c>
      <c r="C7">
        <v>243.92535000000001</v>
      </c>
      <c r="D7">
        <f t="shared" si="1"/>
        <v>243.92535000000001</v>
      </c>
      <c r="E7">
        <f t="shared" si="2"/>
        <v>-0.12017664599399938</v>
      </c>
      <c r="F7">
        <f t="shared" si="3"/>
        <v>-6.7643188330267669E-6</v>
      </c>
      <c r="G7">
        <v>-1450</v>
      </c>
      <c r="H7">
        <f t="shared" si="4"/>
        <v>203.9715649</v>
      </c>
      <c r="I7">
        <v>243.92854500000001</v>
      </c>
      <c r="J7">
        <f t="shared" si="5"/>
        <v>243928545</v>
      </c>
      <c r="K7">
        <f t="shared" si="6"/>
        <v>5.1504276854571165E-2</v>
      </c>
      <c r="L7">
        <f t="shared" si="7"/>
        <v>6.3338621801663853E-6</v>
      </c>
    </row>
    <row r="8" spans="1:12" x14ac:dyDescent="0.4">
      <c r="A8">
        <v>-1700</v>
      </c>
      <c r="B8">
        <f t="shared" si="0"/>
        <v>203.7215649</v>
      </c>
      <c r="C8">
        <v>243.927606</v>
      </c>
      <c r="D8">
        <f t="shared" si="1"/>
        <v>243.927606</v>
      </c>
      <c r="E8">
        <f t="shared" si="2"/>
        <v>-7.112495375155066E-2</v>
      </c>
      <c r="F8">
        <f t="shared" si="3"/>
        <v>2.4843498259920771E-6</v>
      </c>
      <c r="G8">
        <v>-1460</v>
      </c>
      <c r="H8">
        <f t="shared" si="4"/>
        <v>203.96156489999998</v>
      </c>
      <c r="I8">
        <v>243.92854500000001</v>
      </c>
      <c r="J8">
        <f t="shared" si="5"/>
        <v>243928545</v>
      </c>
      <c r="K8">
        <f t="shared" si="6"/>
        <v>4.6599107630326292E-2</v>
      </c>
      <c r="L8">
        <f t="shared" si="7"/>
        <v>6.3338621801663853E-6</v>
      </c>
    </row>
    <row r="9" spans="1:12" x14ac:dyDescent="0.4">
      <c r="A9">
        <v>-1600</v>
      </c>
      <c r="B9">
        <f t="shared" si="0"/>
        <v>203.8215649</v>
      </c>
      <c r="C9">
        <v>243.92910900000001</v>
      </c>
      <c r="D9">
        <f t="shared" si="1"/>
        <v>243.92910900000001</v>
      </c>
      <c r="E9">
        <f t="shared" si="2"/>
        <v>-2.2073261509101928E-2</v>
      </c>
      <c r="F9">
        <f t="shared" si="3"/>
        <v>8.6460293449210971E-6</v>
      </c>
      <c r="G9">
        <v>-1470</v>
      </c>
      <c r="H9">
        <f t="shared" si="4"/>
        <v>203.95156489999999</v>
      </c>
      <c r="I9">
        <v>243.92854500000001</v>
      </c>
      <c r="J9">
        <f t="shared" si="5"/>
        <v>243928545</v>
      </c>
      <c r="K9">
        <f t="shared" si="6"/>
        <v>4.1693938406081418E-2</v>
      </c>
      <c r="L9">
        <f t="shared" si="7"/>
        <v>6.3338621801663853E-6</v>
      </c>
    </row>
    <row r="10" spans="1:12" x14ac:dyDescent="0.4">
      <c r="A10">
        <v>-1500</v>
      </c>
      <c r="B10">
        <f t="shared" si="0"/>
        <v>203.92156489999999</v>
      </c>
      <c r="C10">
        <v>243.928921</v>
      </c>
      <c r="D10">
        <f t="shared" si="1"/>
        <v>243.928921</v>
      </c>
      <c r="E10">
        <f t="shared" si="2"/>
        <v>2.6978430733346801E-2</v>
      </c>
      <c r="F10">
        <f t="shared" si="3"/>
        <v>7.8753069566306864E-6</v>
      </c>
      <c r="G10">
        <v>-1480</v>
      </c>
      <c r="H10">
        <f t="shared" si="4"/>
        <v>203.9415649</v>
      </c>
      <c r="I10">
        <v>243.92854500000001</v>
      </c>
      <c r="J10">
        <f t="shared" si="5"/>
        <v>243928545</v>
      </c>
      <c r="K10">
        <f t="shared" si="6"/>
        <v>3.6788769181836545E-2</v>
      </c>
      <c r="L10">
        <f t="shared" si="7"/>
        <v>6.3338621801663853E-6</v>
      </c>
    </row>
    <row r="11" spans="1:12" x14ac:dyDescent="0.4">
      <c r="A11">
        <v>-1400</v>
      </c>
      <c r="B11">
        <f t="shared" si="0"/>
        <v>204.02156489999999</v>
      </c>
      <c r="C11">
        <v>243.92854500000001</v>
      </c>
      <c r="D11">
        <f t="shared" si="1"/>
        <v>243.92854500000001</v>
      </c>
      <c r="E11">
        <f t="shared" si="2"/>
        <v>7.6030122975795533E-2</v>
      </c>
      <c r="F11">
        <f t="shared" si="3"/>
        <v>6.3338621801663853E-6</v>
      </c>
      <c r="G11">
        <v>-1490</v>
      </c>
      <c r="H11">
        <f t="shared" si="4"/>
        <v>203.93156489999998</v>
      </c>
      <c r="I11">
        <v>243.92854500000001</v>
      </c>
      <c r="J11">
        <f t="shared" si="5"/>
        <v>243928545</v>
      </c>
      <c r="K11">
        <f t="shared" si="6"/>
        <v>3.1883599957591671E-2</v>
      </c>
      <c r="L11">
        <f t="shared" si="7"/>
        <v>6.3338621801663853E-6</v>
      </c>
    </row>
    <row r="12" spans="1:12" x14ac:dyDescent="0.4">
      <c r="A12">
        <v>-1300</v>
      </c>
      <c r="B12">
        <f t="shared" si="0"/>
        <v>204.12156490000001</v>
      </c>
      <c r="C12">
        <v>243.92779300000001</v>
      </c>
      <c r="D12">
        <f t="shared" si="1"/>
        <v>243.92779300000001</v>
      </c>
      <c r="E12">
        <f t="shared" si="2"/>
        <v>0.12508181521824427</v>
      </c>
      <c r="F12">
        <f t="shared" si="3"/>
        <v>3.2509726271212653E-6</v>
      </c>
      <c r="G12">
        <v>-1500</v>
      </c>
      <c r="H12">
        <f t="shared" si="4"/>
        <v>203.92156489999999</v>
      </c>
      <c r="I12">
        <v>243.92854500000001</v>
      </c>
      <c r="J12">
        <f t="shared" si="5"/>
        <v>243928545</v>
      </c>
      <c r="K12">
        <f t="shared" si="6"/>
        <v>2.6978430733346801E-2</v>
      </c>
      <c r="L12">
        <f t="shared" si="7"/>
        <v>6.3338621801663853E-6</v>
      </c>
    </row>
    <row r="13" spans="1:12" x14ac:dyDescent="0.4">
      <c r="A13">
        <v>-1200</v>
      </c>
      <c r="B13">
        <f t="shared" si="0"/>
        <v>204.2215649</v>
      </c>
      <c r="C13">
        <v>243.92666500000001</v>
      </c>
      <c r="D13">
        <f t="shared" si="1"/>
        <v>243.92666500000001</v>
      </c>
      <c r="E13">
        <f t="shared" si="2"/>
        <v>0.17413350746069298</v>
      </c>
      <c r="F13">
        <f t="shared" si="3"/>
        <v>-1.3733617023881567E-6</v>
      </c>
      <c r="G13">
        <v>-1510</v>
      </c>
      <c r="H13">
        <f t="shared" si="4"/>
        <v>203.9115649</v>
      </c>
      <c r="I13">
        <v>243.92854500000001</v>
      </c>
      <c r="J13">
        <f t="shared" si="5"/>
        <v>243928545</v>
      </c>
      <c r="K13">
        <f t="shared" si="6"/>
        <v>2.2073261509101928E-2</v>
      </c>
      <c r="L13">
        <f t="shared" si="7"/>
        <v>6.3338621801663853E-6</v>
      </c>
    </row>
    <row r="14" spans="1:12" x14ac:dyDescent="0.4">
      <c r="A14">
        <v>-1100</v>
      </c>
      <c r="B14">
        <f t="shared" si="0"/>
        <v>204.3215649</v>
      </c>
      <c r="C14">
        <v>243.92647700000001</v>
      </c>
      <c r="D14">
        <f t="shared" si="1"/>
        <v>243.92647700000001</v>
      </c>
      <c r="E14">
        <f t="shared" si="2"/>
        <v>0.22318519970314171</v>
      </c>
      <c r="F14">
        <f t="shared" si="3"/>
        <v>-2.1440840906785662E-6</v>
      </c>
      <c r="G14">
        <v>-1520</v>
      </c>
      <c r="H14">
        <f t="shared" si="4"/>
        <v>203.90156490000001</v>
      </c>
      <c r="I14">
        <v>243.92873299999999</v>
      </c>
      <c r="J14">
        <f t="shared" si="5"/>
        <v>243928733</v>
      </c>
      <c r="K14">
        <f t="shared" si="6"/>
        <v>1.7168092284857054E-2</v>
      </c>
      <c r="L14">
        <f t="shared" si="7"/>
        <v>7.1045845683402773E-6</v>
      </c>
    </row>
    <row r="15" spans="1:12" x14ac:dyDescent="0.4">
      <c r="A15">
        <v>-1000</v>
      </c>
      <c r="B15">
        <f t="shared" si="0"/>
        <v>204.42156489999999</v>
      </c>
      <c r="C15">
        <v>243.92666500000001</v>
      </c>
      <c r="D15">
        <f t="shared" si="1"/>
        <v>243.92666500000001</v>
      </c>
      <c r="E15">
        <f t="shared" si="2"/>
        <v>0.27223689194559042</v>
      </c>
      <c r="F15">
        <f t="shared" si="3"/>
        <v>-1.3733617023881567E-6</v>
      </c>
      <c r="G15">
        <v>-1530</v>
      </c>
      <c r="H15">
        <f t="shared" si="4"/>
        <v>203.89156489999999</v>
      </c>
      <c r="I15">
        <v>243.92873299999999</v>
      </c>
      <c r="J15">
        <f t="shared" si="5"/>
        <v>243928733</v>
      </c>
      <c r="K15">
        <f t="shared" si="6"/>
        <v>1.2262923060612182E-2</v>
      </c>
      <c r="L15">
        <f t="shared" si="7"/>
        <v>7.1045845683402773E-6</v>
      </c>
    </row>
    <row r="16" spans="1:12" x14ac:dyDescent="0.4">
      <c r="A16">
        <v>-900</v>
      </c>
      <c r="B16">
        <f t="shared" si="0"/>
        <v>204.52156489999999</v>
      </c>
      <c r="C16">
        <v>243.92722900000001</v>
      </c>
      <c r="D16">
        <f t="shared" si="1"/>
        <v>243.92722900000001</v>
      </c>
      <c r="E16">
        <f t="shared" si="2"/>
        <v>0.32128858418803918</v>
      </c>
      <c r="F16">
        <f t="shared" si="3"/>
        <v>9.3880546236655428E-7</v>
      </c>
      <c r="G16">
        <v>-1540</v>
      </c>
      <c r="H16">
        <f t="shared" si="4"/>
        <v>203.8815649</v>
      </c>
      <c r="I16">
        <v>243.92873299999999</v>
      </c>
      <c r="J16">
        <f t="shared" si="5"/>
        <v>243928733</v>
      </c>
      <c r="K16">
        <f t="shared" si="6"/>
        <v>7.3577538363673095E-3</v>
      </c>
      <c r="L16">
        <f t="shared" si="7"/>
        <v>7.1045845683402773E-6</v>
      </c>
    </row>
    <row r="17" spans="1:12" x14ac:dyDescent="0.4">
      <c r="A17">
        <v>-800</v>
      </c>
      <c r="B17">
        <f t="shared" si="0"/>
        <v>204.62156490000001</v>
      </c>
      <c r="C17">
        <v>243.92722900000001</v>
      </c>
      <c r="D17">
        <f t="shared" si="1"/>
        <v>243.92722900000001</v>
      </c>
      <c r="E17">
        <f t="shared" si="2"/>
        <v>0.37034027643048789</v>
      </c>
      <c r="F17">
        <f t="shared" si="3"/>
        <v>9.3880546236655428E-7</v>
      </c>
      <c r="G17">
        <v>-1550</v>
      </c>
      <c r="H17">
        <f t="shared" si="4"/>
        <v>203.87156490000001</v>
      </c>
      <c r="I17">
        <v>243.92873299999999</v>
      </c>
      <c r="J17">
        <f t="shared" si="5"/>
        <v>243928733</v>
      </c>
      <c r="K17">
        <f t="shared" si="6"/>
        <v>2.4525846121224363E-3</v>
      </c>
      <c r="L17">
        <f t="shared" si="7"/>
        <v>7.1045845683402773E-6</v>
      </c>
    </row>
    <row r="18" spans="1:12" x14ac:dyDescent="0.4">
      <c r="A18">
        <v>-700</v>
      </c>
      <c r="B18">
        <f t="shared" si="0"/>
        <v>204.7215649</v>
      </c>
      <c r="C18">
        <v>243.92665</v>
      </c>
      <c r="D18">
        <f t="shared" si="1"/>
        <v>243.92665</v>
      </c>
      <c r="E18">
        <f t="shared" si="2"/>
        <v>0.4193919686729366</v>
      </c>
      <c r="F18">
        <f t="shared" si="3"/>
        <v>-1.4348555100395115E-6</v>
      </c>
      <c r="G18">
        <v>-1560</v>
      </c>
      <c r="H18">
        <f t="shared" si="4"/>
        <v>203.86156489999999</v>
      </c>
      <c r="I18">
        <v>243.92873299999999</v>
      </c>
      <c r="J18">
        <f t="shared" si="5"/>
        <v>243928733</v>
      </c>
      <c r="K18">
        <f t="shared" si="6"/>
        <v>-2.4525846121224363E-3</v>
      </c>
      <c r="L18">
        <f t="shared" si="7"/>
        <v>7.1045845683402773E-6</v>
      </c>
    </row>
    <row r="19" spans="1:12" x14ac:dyDescent="0.4">
      <c r="A19">
        <v>-600</v>
      </c>
      <c r="B19">
        <f t="shared" si="0"/>
        <v>204.8215649</v>
      </c>
      <c r="C19">
        <v>243.924598</v>
      </c>
      <c r="D19">
        <f t="shared" si="1"/>
        <v>243.924598</v>
      </c>
      <c r="E19">
        <f t="shared" si="2"/>
        <v>0.46844366091538536</v>
      </c>
      <c r="F19">
        <f t="shared" si="3"/>
        <v>-9.8472083860718878E-6</v>
      </c>
      <c r="G19">
        <v>-1570</v>
      </c>
      <c r="H19">
        <f t="shared" si="4"/>
        <v>203.8515649</v>
      </c>
      <c r="I19">
        <v>243.92873299999999</v>
      </c>
      <c r="J19">
        <f t="shared" si="5"/>
        <v>243928733</v>
      </c>
      <c r="K19">
        <f t="shared" si="6"/>
        <v>-7.3577538363673095E-3</v>
      </c>
      <c r="L19">
        <f t="shared" si="7"/>
        <v>7.1045845683402773E-6</v>
      </c>
    </row>
    <row r="20" spans="1:12" x14ac:dyDescent="0.4">
      <c r="A20">
        <v>-500</v>
      </c>
      <c r="B20">
        <f t="shared" si="0"/>
        <v>204.92156489999999</v>
      </c>
      <c r="C20">
        <v>243.920838</v>
      </c>
      <c r="D20">
        <f t="shared" si="1"/>
        <v>243.920838</v>
      </c>
      <c r="E20">
        <f t="shared" si="2"/>
        <v>0.51749535315783413</v>
      </c>
      <c r="F20">
        <f t="shared" si="3"/>
        <v>-2.526165615118097E-5</v>
      </c>
      <c r="G20">
        <v>-1580</v>
      </c>
      <c r="H20">
        <f t="shared" si="4"/>
        <v>203.84156490000001</v>
      </c>
      <c r="I20">
        <v>243.92873299999999</v>
      </c>
      <c r="J20">
        <f t="shared" si="5"/>
        <v>243928733</v>
      </c>
      <c r="K20">
        <f t="shared" si="6"/>
        <v>-1.2262923060612182E-2</v>
      </c>
      <c r="L20">
        <f t="shared" si="7"/>
        <v>7.1045845683402773E-6</v>
      </c>
    </row>
    <row r="21" spans="1:12" x14ac:dyDescent="0.4">
      <c r="D21">
        <f t="shared" si="1"/>
        <v>0</v>
      </c>
      <c r="G21">
        <v>-1590</v>
      </c>
      <c r="H21">
        <f t="shared" si="4"/>
        <v>203.83156489999999</v>
      </c>
      <c r="I21">
        <v>243.92873299999999</v>
      </c>
      <c r="J21">
        <f t="shared" si="5"/>
        <v>243928733</v>
      </c>
      <c r="K21">
        <f t="shared" si="6"/>
        <v>-1.7168092284857054E-2</v>
      </c>
      <c r="L21">
        <f t="shared" si="7"/>
        <v>7.1045845683402773E-6</v>
      </c>
    </row>
    <row r="22" spans="1:12" x14ac:dyDescent="0.4">
      <c r="D22">
        <f t="shared" si="1"/>
        <v>0</v>
      </c>
      <c r="G22">
        <v>-1600</v>
      </c>
      <c r="H22">
        <f t="shared" si="4"/>
        <v>203.8215649</v>
      </c>
      <c r="I22">
        <v>243.92854500000001</v>
      </c>
      <c r="J22">
        <f t="shared" si="5"/>
        <v>243928545</v>
      </c>
      <c r="K22">
        <f t="shared" si="6"/>
        <v>-2.2073261509101928E-2</v>
      </c>
      <c r="L22">
        <f t="shared" si="7"/>
        <v>6.3338621801663853E-6</v>
      </c>
    </row>
    <row r="23" spans="1:12" x14ac:dyDescent="0.4">
      <c r="D23">
        <f t="shared" si="1"/>
        <v>0</v>
      </c>
      <c r="G23">
        <v>-1610</v>
      </c>
      <c r="H23">
        <f t="shared" si="4"/>
        <v>203.81156490000001</v>
      </c>
      <c r="I23">
        <v>243.92854500000001</v>
      </c>
      <c r="J23">
        <f t="shared" si="5"/>
        <v>243928545</v>
      </c>
      <c r="K23">
        <f t="shared" si="6"/>
        <v>-2.6978430733346801E-2</v>
      </c>
      <c r="L23">
        <f t="shared" si="7"/>
        <v>6.3338621801663853E-6</v>
      </c>
    </row>
    <row r="24" spans="1:12" x14ac:dyDescent="0.4">
      <c r="D24">
        <f t="shared" si="1"/>
        <v>0</v>
      </c>
      <c r="G24">
        <v>-1620</v>
      </c>
      <c r="H24">
        <f t="shared" si="4"/>
        <v>203.80156489999999</v>
      </c>
      <c r="I24">
        <v>243.92835700000001</v>
      </c>
      <c r="J24">
        <f t="shared" si="5"/>
        <v>243928357</v>
      </c>
      <c r="K24">
        <f t="shared" si="6"/>
        <v>-3.1883599957591671E-2</v>
      </c>
      <c r="L24">
        <f t="shared" si="7"/>
        <v>5.5631397918759762E-6</v>
      </c>
    </row>
    <row r="25" spans="1:12" x14ac:dyDescent="0.4">
      <c r="D25">
        <f t="shared" si="1"/>
        <v>0</v>
      </c>
      <c r="G25">
        <v>-1630</v>
      </c>
      <c r="H25">
        <f t="shared" si="4"/>
        <v>203.7915649</v>
      </c>
      <c r="I25">
        <v>243.92835700000001</v>
      </c>
      <c r="J25">
        <f t="shared" si="5"/>
        <v>243928357</v>
      </c>
      <c r="K25">
        <f t="shared" si="6"/>
        <v>-3.6788769181836545E-2</v>
      </c>
      <c r="L25">
        <f t="shared" si="7"/>
        <v>5.5631397918759762E-6</v>
      </c>
    </row>
    <row r="26" spans="1:12" x14ac:dyDescent="0.4">
      <c r="D26">
        <f t="shared" si="1"/>
        <v>0</v>
      </c>
      <c r="G26">
        <v>-1640</v>
      </c>
      <c r="H26">
        <f t="shared" si="4"/>
        <v>203.78156490000001</v>
      </c>
      <c r="I26">
        <v>243.928169</v>
      </c>
      <c r="J26">
        <f t="shared" si="5"/>
        <v>243928169</v>
      </c>
      <c r="K26">
        <f t="shared" si="6"/>
        <v>-4.1693938406081418E-2</v>
      </c>
      <c r="L26">
        <f t="shared" si="7"/>
        <v>4.7924174035855663E-6</v>
      </c>
    </row>
    <row r="27" spans="1:12" x14ac:dyDescent="0.4">
      <c r="D27">
        <f t="shared" si="1"/>
        <v>0</v>
      </c>
      <c r="G27">
        <v>-1650</v>
      </c>
      <c r="H27">
        <f t="shared" si="4"/>
        <v>203.77156489999999</v>
      </c>
      <c r="I27">
        <v>243.92798099999999</v>
      </c>
      <c r="J27">
        <f t="shared" si="5"/>
        <v>243927981</v>
      </c>
      <c r="K27">
        <f t="shared" si="6"/>
        <v>-4.6599107630326292E-2</v>
      </c>
      <c r="L27">
        <f t="shared" si="7"/>
        <v>4.0216950152951573E-6</v>
      </c>
    </row>
    <row r="28" spans="1:12" x14ac:dyDescent="0.4">
      <c r="D28">
        <f t="shared" si="1"/>
        <v>0</v>
      </c>
      <c r="G28">
        <v>-1660</v>
      </c>
      <c r="H28">
        <f t="shared" si="4"/>
        <v>203.7615649</v>
      </c>
      <c r="I28">
        <v>243.92779300000001</v>
      </c>
      <c r="J28">
        <f t="shared" si="5"/>
        <v>243927793</v>
      </c>
      <c r="K28">
        <f t="shared" si="6"/>
        <v>-5.1504276854571165E-2</v>
      </c>
      <c r="L28">
        <f t="shared" si="7"/>
        <v>3.2509726271212653E-6</v>
      </c>
    </row>
    <row r="29" spans="1:12" x14ac:dyDescent="0.4">
      <c r="D29">
        <f t="shared" si="1"/>
        <v>0</v>
      </c>
      <c r="G29">
        <v>-1670</v>
      </c>
      <c r="H29">
        <f t="shared" si="4"/>
        <v>203.75156490000001</v>
      </c>
      <c r="I29">
        <v>243.927605</v>
      </c>
      <c r="J29">
        <f t="shared" si="5"/>
        <v>243927605</v>
      </c>
      <c r="K29">
        <f t="shared" si="6"/>
        <v>-5.6409446078816039E-2</v>
      </c>
      <c r="L29">
        <f t="shared" si="7"/>
        <v>2.4802502388308558E-6</v>
      </c>
    </row>
    <row r="30" spans="1:12" x14ac:dyDescent="0.4">
      <c r="D30">
        <f t="shared" si="1"/>
        <v>0</v>
      </c>
      <c r="G30">
        <v>-1680</v>
      </c>
      <c r="H30">
        <f t="shared" si="4"/>
        <v>203.74156489999999</v>
      </c>
      <c r="I30">
        <v>243.92741699999999</v>
      </c>
      <c r="J30">
        <f t="shared" si="5"/>
        <v>243927417</v>
      </c>
      <c r="K30">
        <f t="shared" si="6"/>
        <v>-6.1314615303060913E-2</v>
      </c>
      <c r="L30">
        <f t="shared" si="7"/>
        <v>1.7095278505404463E-6</v>
      </c>
    </row>
    <row r="31" spans="1:12" x14ac:dyDescent="0.4">
      <c r="D31">
        <f t="shared" si="1"/>
        <v>0</v>
      </c>
      <c r="G31">
        <v>-1690</v>
      </c>
      <c r="H31">
        <f t="shared" si="4"/>
        <v>203.7315649</v>
      </c>
      <c r="I31">
        <v>243.92722900000001</v>
      </c>
      <c r="J31">
        <f t="shared" si="5"/>
        <v>243927229</v>
      </c>
      <c r="K31">
        <f t="shared" si="6"/>
        <v>-6.6219784527305786E-2</v>
      </c>
      <c r="L31">
        <f t="shared" si="7"/>
        <v>9.3880546236655428E-7</v>
      </c>
    </row>
    <row r="32" spans="1:12" x14ac:dyDescent="0.4">
      <c r="D32">
        <f t="shared" si="1"/>
        <v>0</v>
      </c>
      <c r="G32">
        <v>-1700</v>
      </c>
      <c r="H32">
        <f t="shared" si="4"/>
        <v>203.7215649</v>
      </c>
      <c r="I32">
        <v>243.927041</v>
      </c>
      <c r="J32">
        <f t="shared" si="5"/>
        <v>243927041</v>
      </c>
      <c r="K32">
        <f t="shared" si="6"/>
        <v>-7.112495375155066E-2</v>
      </c>
      <c r="L32">
        <f t="shared" si="7"/>
        <v>1.6808307407614486E-7</v>
      </c>
    </row>
    <row r="33" spans="4:12" x14ac:dyDescent="0.4">
      <c r="D33">
        <f t="shared" si="1"/>
        <v>0</v>
      </c>
      <c r="G33">
        <v>-1710</v>
      </c>
      <c r="H33">
        <f t="shared" si="4"/>
        <v>203.71156489999998</v>
      </c>
      <c r="J33">
        <f t="shared" si="5"/>
        <v>0</v>
      </c>
    </row>
    <row r="34" spans="4:12" x14ac:dyDescent="0.4">
      <c r="D34">
        <f t="shared" si="1"/>
        <v>0</v>
      </c>
      <c r="G34">
        <v>-1720</v>
      </c>
      <c r="H34">
        <f t="shared" si="4"/>
        <v>203.70156489999999</v>
      </c>
      <c r="J34">
        <f t="shared" si="5"/>
        <v>0</v>
      </c>
    </row>
    <row r="35" spans="4:12" x14ac:dyDescent="0.4">
      <c r="D35">
        <f t="shared" si="1"/>
        <v>0</v>
      </c>
      <c r="G35">
        <v>-1730</v>
      </c>
      <c r="H35">
        <f t="shared" si="4"/>
        <v>203.6915649</v>
      </c>
      <c r="J35">
        <f t="shared" si="5"/>
        <v>0</v>
      </c>
    </row>
    <row r="36" spans="4:12" x14ac:dyDescent="0.4">
      <c r="D36">
        <f t="shared" si="1"/>
        <v>0</v>
      </c>
      <c r="G36">
        <v>-1740</v>
      </c>
      <c r="H36">
        <f t="shared" si="4"/>
        <v>203.68156489999998</v>
      </c>
      <c r="J36">
        <f t="shared" si="5"/>
        <v>0</v>
      </c>
    </row>
    <row r="37" spans="4:12" x14ac:dyDescent="0.4">
      <c r="D37">
        <f t="shared" si="1"/>
        <v>0</v>
      </c>
      <c r="G37">
        <v>-1750</v>
      </c>
      <c r="H37">
        <f t="shared" si="4"/>
        <v>203.67156489999999</v>
      </c>
      <c r="J37">
        <f t="shared" si="5"/>
        <v>0</v>
      </c>
    </row>
    <row r="38" spans="4:12" x14ac:dyDescent="0.4">
      <c r="D38">
        <f t="shared" si="1"/>
        <v>0</v>
      </c>
      <c r="G38">
        <v>-1760</v>
      </c>
      <c r="H38">
        <f t="shared" si="4"/>
        <v>203.6615649</v>
      </c>
      <c r="J38">
        <f t="shared" si="5"/>
        <v>0</v>
      </c>
    </row>
    <row r="39" spans="4:12" x14ac:dyDescent="0.4">
      <c r="D39">
        <f t="shared" si="1"/>
        <v>0</v>
      </c>
      <c r="G39">
        <v>-1770</v>
      </c>
      <c r="H39">
        <f t="shared" si="4"/>
        <v>203.65156490000001</v>
      </c>
      <c r="J39">
        <f t="shared" si="5"/>
        <v>0</v>
      </c>
    </row>
    <row r="40" spans="4:12" x14ac:dyDescent="0.4">
      <c r="D40">
        <f t="shared" si="1"/>
        <v>0</v>
      </c>
      <c r="G40">
        <v>-1780</v>
      </c>
      <c r="H40">
        <f t="shared" si="4"/>
        <v>203.64156489999999</v>
      </c>
      <c r="J40">
        <f t="shared" si="5"/>
        <v>0</v>
      </c>
    </row>
    <row r="41" spans="4:12" x14ac:dyDescent="0.4">
      <c r="D41">
        <f t="shared" si="1"/>
        <v>0</v>
      </c>
      <c r="G41">
        <v>-1790</v>
      </c>
      <c r="H41">
        <f t="shared" si="4"/>
        <v>203.6315649</v>
      </c>
      <c r="J41">
        <f t="shared" si="5"/>
        <v>0</v>
      </c>
    </row>
    <row r="42" spans="4:12" x14ac:dyDescent="0.4">
      <c r="D42">
        <f t="shared" si="1"/>
        <v>0</v>
      </c>
      <c r="G42">
        <v>-1800</v>
      </c>
      <c r="H42">
        <f t="shared" si="4"/>
        <v>203.62156490000001</v>
      </c>
      <c r="J42">
        <f t="shared" si="5"/>
        <v>0</v>
      </c>
    </row>
    <row r="45" spans="4:12" x14ac:dyDescent="0.4">
      <c r="G45">
        <v>-1300</v>
      </c>
      <c r="H45">
        <f t="shared" ref="H45:H55" si="8">(G45+205421.5649)/1000</f>
        <v>204.12156490000001</v>
      </c>
      <c r="I45">
        <v>243.935159</v>
      </c>
      <c r="J45">
        <f t="shared" ref="J45" si="9">I45*1000000</f>
        <v>243935159</v>
      </c>
      <c r="K45">
        <f t="shared" ref="K45" si="10">(1555+G45)*100/(-1555+205421.5649)</f>
        <v>0.12508181521824427</v>
      </c>
      <c r="L45">
        <f t="shared" ref="L45" si="11">(I45-243.927)/243.927</f>
        <v>3.3448531732880101E-5</v>
      </c>
    </row>
    <row r="46" spans="4:12" x14ac:dyDescent="0.4">
      <c r="G46">
        <v>-1200</v>
      </c>
      <c r="H46">
        <f t="shared" si="8"/>
        <v>204.2215649</v>
      </c>
      <c r="I46">
        <v>243.934821</v>
      </c>
      <c r="J46">
        <f t="shared" ref="J46:J56" si="12">I46*1000000</f>
        <v>243934821</v>
      </c>
      <c r="K46">
        <f t="shared" ref="K46:K56" si="13">(1555+G46)*100/(-1555+205421.5649)</f>
        <v>0.17413350746069298</v>
      </c>
      <c r="L46">
        <f t="shared" ref="L46:L56" si="14">(I46-243.927)/243.927</f>
        <v>3.2062871268891763E-5</v>
      </c>
    </row>
    <row r="47" spans="4:12" x14ac:dyDescent="0.4">
      <c r="G47">
        <v>-1100</v>
      </c>
      <c r="H47">
        <f t="shared" si="8"/>
        <v>204.3215649</v>
      </c>
      <c r="I47">
        <v>243.935159</v>
      </c>
      <c r="J47">
        <f t="shared" si="12"/>
        <v>243935159</v>
      </c>
      <c r="K47">
        <f t="shared" si="13"/>
        <v>0.22318519970314171</v>
      </c>
      <c r="L47">
        <f t="shared" si="14"/>
        <v>3.3448531732880101E-5</v>
      </c>
    </row>
    <row r="48" spans="4:12" x14ac:dyDescent="0.4">
      <c r="G48">
        <v>-1000</v>
      </c>
      <c r="H48">
        <f t="shared" si="8"/>
        <v>204.42156489999999</v>
      </c>
      <c r="I48">
        <v>243.935948</v>
      </c>
      <c r="J48">
        <f t="shared" si="12"/>
        <v>243935948</v>
      </c>
      <c r="K48">
        <f t="shared" si="13"/>
        <v>0.27223689194559042</v>
      </c>
      <c r="L48">
        <f t="shared" si="14"/>
        <v>3.6683106011239962E-5</v>
      </c>
    </row>
    <row r="49" spans="6:12" x14ac:dyDescent="0.4">
      <c r="G49">
        <v>-900</v>
      </c>
      <c r="H49">
        <f t="shared" si="8"/>
        <v>204.52156489999999</v>
      </c>
      <c r="I49">
        <v>243.9367</v>
      </c>
      <c r="J49">
        <f t="shared" si="12"/>
        <v>243936700</v>
      </c>
      <c r="K49">
        <f t="shared" si="13"/>
        <v>0.32128858418803918</v>
      </c>
      <c r="L49">
        <f t="shared" si="14"/>
        <v>3.9765995564285087E-5</v>
      </c>
    </row>
    <row r="50" spans="6:12" x14ac:dyDescent="0.4">
      <c r="G50">
        <v>-800</v>
      </c>
      <c r="H50">
        <f t="shared" si="8"/>
        <v>204.62156490000001</v>
      </c>
      <c r="I50">
        <v>243.937377</v>
      </c>
      <c r="J50">
        <f t="shared" si="12"/>
        <v>243937377</v>
      </c>
      <c r="K50">
        <f t="shared" si="13"/>
        <v>0.37034027643048789</v>
      </c>
      <c r="L50">
        <f t="shared" si="14"/>
        <v>4.2541416079422982E-5</v>
      </c>
    </row>
    <row r="51" spans="6:12" x14ac:dyDescent="0.4">
      <c r="G51">
        <v>-1300</v>
      </c>
      <c r="H51">
        <f t="shared" si="8"/>
        <v>204.12156490000001</v>
      </c>
      <c r="I51">
        <v>243.93512100000001</v>
      </c>
      <c r="J51">
        <f t="shared" si="12"/>
        <v>243935121</v>
      </c>
      <c r="K51">
        <f t="shared" si="13"/>
        <v>0.12508181521824427</v>
      </c>
      <c r="L51">
        <f t="shared" si="14"/>
        <v>3.3292747420404138E-5</v>
      </c>
    </row>
    <row r="52" spans="6:12" x14ac:dyDescent="0.4">
      <c r="G52">
        <v>-1400</v>
      </c>
      <c r="H52">
        <f t="shared" si="8"/>
        <v>204.02156489999999</v>
      </c>
      <c r="I52">
        <v>243.934821</v>
      </c>
      <c r="J52">
        <f t="shared" si="12"/>
        <v>243934821</v>
      </c>
      <c r="K52">
        <f t="shared" si="13"/>
        <v>7.6030122975795533E-2</v>
      </c>
      <c r="L52">
        <f t="shared" si="14"/>
        <v>3.2062871268891763E-5</v>
      </c>
    </row>
    <row r="53" spans="6:12" x14ac:dyDescent="0.4">
      <c r="G53">
        <v>-1500</v>
      </c>
      <c r="H53">
        <f t="shared" si="8"/>
        <v>203.92156489999999</v>
      </c>
      <c r="I53">
        <v>243.93409600000001</v>
      </c>
      <c r="J53">
        <f t="shared" si="12"/>
        <v>243934096</v>
      </c>
      <c r="K53">
        <f t="shared" si="13"/>
        <v>2.6978430733346801E-2</v>
      </c>
      <c r="L53">
        <f t="shared" si="14"/>
        <v>2.9090670569549172E-5</v>
      </c>
    </row>
    <row r="54" spans="6:12" x14ac:dyDescent="0.4">
      <c r="G54">
        <v>-1600</v>
      </c>
      <c r="H54">
        <f t="shared" si="8"/>
        <v>203.8215649</v>
      </c>
      <c r="I54">
        <v>243.93285800000001</v>
      </c>
      <c r="J54">
        <f t="shared" si="12"/>
        <v>243932858</v>
      </c>
      <c r="K54">
        <f t="shared" si="13"/>
        <v>-2.2073261509101928E-2</v>
      </c>
      <c r="L54">
        <f t="shared" si="14"/>
        <v>2.4015381651140229E-5</v>
      </c>
    </row>
    <row r="55" spans="6:12" x14ac:dyDescent="0.4">
      <c r="G55">
        <v>-1700</v>
      </c>
      <c r="H55">
        <f t="shared" si="8"/>
        <v>203.7215649</v>
      </c>
      <c r="I55">
        <v>243.93010599999999</v>
      </c>
      <c r="J55">
        <f t="shared" si="12"/>
        <v>243930106</v>
      </c>
      <c r="K55">
        <f t="shared" si="13"/>
        <v>-7.112495375155066E-2</v>
      </c>
      <c r="L55">
        <f t="shared" si="14"/>
        <v>1.2733317754912312E-5</v>
      </c>
    </row>
    <row r="57" spans="6:12" x14ac:dyDescent="0.4">
      <c r="F57" t="s">
        <v>15</v>
      </c>
      <c r="G57">
        <v>-800</v>
      </c>
      <c r="H57">
        <f>(G57+205421.5649)/1000</f>
        <v>204.62156490000001</v>
      </c>
      <c r="I57">
        <v>243.937377</v>
      </c>
      <c r="J57">
        <f>I57*1000000</f>
        <v>243937377</v>
      </c>
      <c r="K57">
        <f>(1555+G57)*100/(-1555+205421.5649)</f>
        <v>0.37034027643048789</v>
      </c>
      <c r="L57">
        <f>(I57-243.927)/243.927</f>
        <v>4.2541416079422982E-5</v>
      </c>
    </row>
    <row r="58" spans="6:12" x14ac:dyDescent="0.4">
      <c r="G58">
        <v>-900</v>
      </c>
      <c r="H58">
        <f>(G58+205421.5649)/1000</f>
        <v>204.52156489999999</v>
      </c>
      <c r="I58">
        <v>243.9367</v>
      </c>
      <c r="J58">
        <f>I58*1000000</f>
        <v>243936700</v>
      </c>
      <c r="K58">
        <f>(1555+G58)*100/(-1555+205421.5649)</f>
        <v>0.32128858418803918</v>
      </c>
      <c r="L58">
        <f>(I58-243.927)/243.927</f>
        <v>3.9765995564285087E-5</v>
      </c>
    </row>
    <row r="59" spans="6:12" x14ac:dyDescent="0.4">
      <c r="G59">
        <v>-1000</v>
      </c>
      <c r="H59">
        <f>(G59+205421.5649)/1000</f>
        <v>204.42156489999999</v>
      </c>
      <c r="I59">
        <v>243.935948</v>
      </c>
      <c r="J59">
        <f>I59*1000000</f>
        <v>243935948</v>
      </c>
      <c r="K59">
        <f>(1555+G59)*100/(-1555+205421.5649)</f>
        <v>0.27223689194559042</v>
      </c>
      <c r="L59">
        <f>(I59-243.927)/243.927</f>
        <v>3.6683106011239962E-5</v>
      </c>
    </row>
    <row r="60" spans="6:12" x14ac:dyDescent="0.4">
      <c r="G60">
        <v>-1100</v>
      </c>
      <c r="H60">
        <f>(G60+205421.5649)/1000</f>
        <v>204.3215649</v>
      </c>
      <c r="I60">
        <v>243.935159</v>
      </c>
      <c r="J60">
        <f>I60*1000000</f>
        <v>243935159</v>
      </c>
      <c r="K60">
        <f>(1555+G60)*100/(-1555+205421.5649)</f>
        <v>0.22318519970314171</v>
      </c>
      <c r="L60">
        <f>(I60-243.927)/243.927</f>
        <v>3.3448531732880101E-5</v>
      </c>
    </row>
    <row r="61" spans="6:12" x14ac:dyDescent="0.4">
      <c r="G61">
        <v>-1200</v>
      </c>
      <c r="H61">
        <f>(G61+205421.5649)/1000</f>
        <v>204.2215649</v>
      </c>
      <c r="I61">
        <v>243.934821</v>
      </c>
      <c r="J61">
        <f>I61*1000000</f>
        <v>243934821</v>
      </c>
      <c r="K61">
        <f>(1555+G61)*100/(-1555+205421.5649)</f>
        <v>0.17413350746069298</v>
      </c>
      <c r="L61">
        <f>(I61-243.927)/243.927</f>
        <v>3.2062871268891763E-5</v>
      </c>
    </row>
    <row r="62" spans="6:12" x14ac:dyDescent="0.4">
      <c r="G62">
        <v>-1300</v>
      </c>
      <c r="H62">
        <f>(G62+205421.5649)/1000</f>
        <v>204.12156490000001</v>
      </c>
      <c r="I62">
        <v>243.935159</v>
      </c>
      <c r="J62">
        <f>I62*1000000</f>
        <v>243935159</v>
      </c>
      <c r="K62">
        <f>(1555+G62)*100/(-1555+205421.5649)</f>
        <v>0.12508181521824427</v>
      </c>
      <c r="L62">
        <f>(I62-243.927)/243.927</f>
        <v>3.3448531732880101E-5</v>
      </c>
    </row>
    <row r="63" spans="6:12" x14ac:dyDescent="0.4">
      <c r="G63">
        <v>-1300</v>
      </c>
      <c r="H63">
        <f>(G63+205421.5649)/1000</f>
        <v>204.12156490000001</v>
      </c>
      <c r="I63">
        <v>243.93512100000001</v>
      </c>
      <c r="J63">
        <f>I63*1000000</f>
        <v>243935121</v>
      </c>
      <c r="K63">
        <f>(1555+G63)*100/(-1555+205421.5649)</f>
        <v>0.12508181521824427</v>
      </c>
      <c r="L63">
        <f>(I63-243.927)/243.927</f>
        <v>3.3292747420404138E-5</v>
      </c>
    </row>
    <row r="64" spans="6:12" x14ac:dyDescent="0.4">
      <c r="G64">
        <v>-1400</v>
      </c>
      <c r="H64">
        <f>(G64+205421.5649)/1000</f>
        <v>204.02156489999999</v>
      </c>
      <c r="I64">
        <v>243.934821</v>
      </c>
      <c r="J64">
        <f>I64*1000000</f>
        <v>243934821</v>
      </c>
      <c r="K64">
        <f>(1555+G64)*100/(-1555+205421.5649)</f>
        <v>7.6030122975795533E-2</v>
      </c>
      <c r="L64">
        <f>(I64-243.927)/243.927</f>
        <v>3.2062871268891763E-5</v>
      </c>
    </row>
    <row r="65" spans="6:12" x14ac:dyDescent="0.4">
      <c r="G65">
        <v>-1500</v>
      </c>
      <c r="H65">
        <f>(G65+205421.5649)/1000</f>
        <v>203.92156489999999</v>
      </c>
      <c r="I65">
        <v>243.93409600000001</v>
      </c>
      <c r="J65">
        <f>I65*1000000</f>
        <v>243934096</v>
      </c>
      <c r="K65">
        <f>(1555+G65)*100/(-1555+205421.5649)</f>
        <v>2.6978430733346801E-2</v>
      </c>
      <c r="L65">
        <f>(I65-243.927)/243.927</f>
        <v>2.9090670569549172E-5</v>
      </c>
    </row>
    <row r="66" spans="6:12" x14ac:dyDescent="0.4">
      <c r="G66">
        <v>-1600</v>
      </c>
      <c r="H66">
        <f>(G66+205421.5649)/1000</f>
        <v>203.8215649</v>
      </c>
      <c r="I66">
        <v>243.93285800000001</v>
      </c>
      <c r="J66">
        <f>I66*1000000</f>
        <v>243932858</v>
      </c>
      <c r="K66">
        <f>(1555+G66)*100/(-1555+205421.5649)</f>
        <v>-2.2073261509101928E-2</v>
      </c>
      <c r="L66">
        <f>(I66-243.927)/243.927</f>
        <v>2.4015381651140229E-5</v>
      </c>
    </row>
    <row r="67" spans="6:12" x14ac:dyDescent="0.4">
      <c r="G67">
        <v>-1700</v>
      </c>
      <c r="H67">
        <f>(G67+205421.5649)/1000</f>
        <v>203.7215649</v>
      </c>
      <c r="I67">
        <v>243.93010599999999</v>
      </c>
      <c r="J67">
        <f>I67*1000000</f>
        <v>243930106</v>
      </c>
      <c r="K67">
        <f>(1555+G67)*100/(-1555+205421.5649)</f>
        <v>-7.112495375155066E-2</v>
      </c>
      <c r="L67">
        <f>(I67-243.927)/243.927</f>
        <v>1.2733317754912312E-5</v>
      </c>
    </row>
    <row r="71" spans="6:12" x14ac:dyDescent="0.4">
      <c r="F71" t="s">
        <v>14</v>
      </c>
      <c r="G71">
        <v>-800</v>
      </c>
      <c r="H71">
        <f t="shared" ref="H71:H75" si="15">(G71+205421.5649)/1000</f>
        <v>204.62156490000001</v>
      </c>
      <c r="I71">
        <v>243.93747500000001</v>
      </c>
      <c r="J71">
        <f>I71*1000000</f>
        <v>243937475</v>
      </c>
      <c r="K71">
        <f>(1555+G71)*100/(-1555+205421.5649)</f>
        <v>0.37034027643048789</v>
      </c>
      <c r="L71">
        <f t="shared" ref="L71:L80" si="16">(I71-243.93)/243.93</f>
        <v>3.0644037223791473E-5</v>
      </c>
    </row>
    <row r="72" spans="6:12" x14ac:dyDescent="0.4">
      <c r="G72">
        <v>-900</v>
      </c>
      <c r="H72">
        <f t="shared" si="15"/>
        <v>204.52156489999999</v>
      </c>
      <c r="I72">
        <v>243.93687299999999</v>
      </c>
      <c r="J72">
        <f t="shared" ref="J72:J82" si="17">I72*1000000</f>
        <v>243936873</v>
      </c>
      <c r="K72">
        <f t="shared" ref="K72:K82" si="18">(1555+G72)*100/(-1555+205421.5649)</f>
        <v>0.32128858418803918</v>
      </c>
      <c r="L72">
        <f t="shared" si="16"/>
        <v>2.8176116098817635E-5</v>
      </c>
    </row>
    <row r="73" spans="6:12" x14ac:dyDescent="0.4">
      <c r="G73">
        <v>-1000</v>
      </c>
      <c r="H73">
        <f t="shared" si="15"/>
        <v>204.42156489999999</v>
      </c>
      <c r="I73">
        <v>243.936046</v>
      </c>
      <c r="J73">
        <f t="shared" si="17"/>
        <v>243936046</v>
      </c>
      <c r="K73">
        <f t="shared" si="18"/>
        <v>0.27223689194559042</v>
      </c>
      <c r="L73">
        <f t="shared" si="16"/>
        <v>2.4785799204680751E-5</v>
      </c>
    </row>
    <row r="74" spans="6:12" x14ac:dyDescent="0.4">
      <c r="G74">
        <v>-1100</v>
      </c>
      <c r="H74">
        <f t="shared" si="15"/>
        <v>204.3215649</v>
      </c>
      <c r="I74">
        <v>243.935294</v>
      </c>
      <c r="J74">
        <f t="shared" si="17"/>
        <v>243935294</v>
      </c>
      <c r="K74">
        <f t="shared" si="18"/>
        <v>0.22318519970314171</v>
      </c>
      <c r="L74">
        <f t="shared" si="16"/>
        <v>2.1702947566892708E-5</v>
      </c>
    </row>
    <row r="75" spans="6:12" x14ac:dyDescent="0.4">
      <c r="G75">
        <v>-1200</v>
      </c>
      <c r="H75">
        <f t="shared" si="15"/>
        <v>204.2215649</v>
      </c>
      <c r="I75">
        <v>243.934921</v>
      </c>
      <c r="J75">
        <f t="shared" si="17"/>
        <v>243934921</v>
      </c>
      <c r="K75">
        <f t="shared" si="18"/>
        <v>0.17413350746069298</v>
      </c>
      <c r="L75">
        <f t="shared" si="16"/>
        <v>2.0173820358282934E-5</v>
      </c>
    </row>
    <row r="76" spans="6:12" x14ac:dyDescent="0.4">
      <c r="G76">
        <v>-1300</v>
      </c>
      <c r="H76">
        <f>(G76+205421.5649)/1000</f>
        <v>204.12156490000001</v>
      </c>
      <c r="I76">
        <v>243.93522100000001</v>
      </c>
      <c r="J76">
        <f t="shared" si="17"/>
        <v>243935221</v>
      </c>
      <c r="K76">
        <f t="shared" si="18"/>
        <v>0.12508181521824427</v>
      </c>
      <c r="L76">
        <f t="shared" si="16"/>
        <v>2.1403681384027856E-5</v>
      </c>
    </row>
    <row r="77" spans="6:12" x14ac:dyDescent="0.4">
      <c r="G77">
        <v>-1300</v>
      </c>
      <c r="H77">
        <f t="shared" ref="H77:H81" si="19">(G77+205421.5649)/1000</f>
        <v>204.12156490000001</v>
      </c>
      <c r="I77">
        <v>243.93521899999999</v>
      </c>
      <c r="J77">
        <f t="shared" si="17"/>
        <v>243935219</v>
      </c>
      <c r="K77">
        <f t="shared" si="18"/>
        <v>0.12508181521824427</v>
      </c>
      <c r="L77">
        <f t="shared" si="16"/>
        <v>2.1395482310427349E-5</v>
      </c>
    </row>
    <row r="78" spans="6:12" x14ac:dyDescent="0.4">
      <c r="G78">
        <v>-1400</v>
      </c>
      <c r="H78">
        <f t="shared" si="19"/>
        <v>204.02156489999999</v>
      </c>
      <c r="I78">
        <v>243.93491800000001</v>
      </c>
      <c r="J78">
        <f t="shared" si="17"/>
        <v>243934918</v>
      </c>
      <c r="K78">
        <f t="shared" si="18"/>
        <v>7.6030122975795533E-2</v>
      </c>
      <c r="L78">
        <f t="shared" si="16"/>
        <v>2.0161521748056945E-5</v>
      </c>
    </row>
    <row r="79" spans="6:12" x14ac:dyDescent="0.4">
      <c r="G79">
        <v>-1500</v>
      </c>
      <c r="H79">
        <f t="shared" si="19"/>
        <v>203.92156489999999</v>
      </c>
      <c r="I79">
        <v>243.934166</v>
      </c>
      <c r="J79">
        <f t="shared" si="17"/>
        <v>243934166</v>
      </c>
      <c r="K79">
        <f t="shared" si="18"/>
        <v>2.6978430733346801E-2</v>
      </c>
      <c r="L79">
        <f t="shared" si="16"/>
        <v>1.7078670110268901E-5</v>
      </c>
    </row>
    <row r="80" spans="6:12" x14ac:dyDescent="0.4">
      <c r="G80">
        <v>-1600</v>
      </c>
      <c r="H80">
        <f t="shared" si="19"/>
        <v>203.8215649</v>
      </c>
      <c r="I80">
        <v>243.93288799999999</v>
      </c>
      <c r="J80">
        <f t="shared" si="17"/>
        <v>243932888</v>
      </c>
      <c r="K80">
        <f t="shared" si="18"/>
        <v>-2.2073261509101928E-2</v>
      </c>
      <c r="L80">
        <f t="shared" si="16"/>
        <v>1.1839462140714378E-5</v>
      </c>
    </row>
    <row r="81" spans="6:12" x14ac:dyDescent="0.4">
      <c r="G81">
        <v>-1700</v>
      </c>
      <c r="H81">
        <f t="shared" si="19"/>
        <v>203.7215649</v>
      </c>
      <c r="I81">
        <v>243.930182</v>
      </c>
      <c r="J81">
        <f t="shared" si="17"/>
        <v>243930182</v>
      </c>
      <c r="K81">
        <f t="shared" si="18"/>
        <v>-7.112495375155066E-2</v>
      </c>
      <c r="L81">
        <f>(I81-243.93)/243.93</f>
        <v>7.4611568890764365E-7</v>
      </c>
    </row>
    <row r="84" spans="6:12" x14ac:dyDescent="0.4">
      <c r="F84" t="s">
        <v>13</v>
      </c>
      <c r="G84">
        <v>-800</v>
      </c>
      <c r="H84">
        <f t="shared" ref="H84:H89" si="20">(G84+205421.5649)/1000</f>
        <v>204.62156490000001</v>
      </c>
      <c r="I84">
        <v>243.93785099999999</v>
      </c>
      <c r="J84">
        <f t="shared" ref="J84:J89" si="21">I84*1000000</f>
        <v>243937851</v>
      </c>
      <c r="K84">
        <f t="shared" ref="K84" si="22">(1555+G84)*100/(-1555+205421.5649)</f>
        <v>0.37034027643048789</v>
      </c>
      <c r="L84">
        <f t="shared" ref="L84:L93" si="23">(I84-243.93)/243.93</f>
        <v>3.2185463042627235E-5</v>
      </c>
    </row>
    <row r="85" spans="6:12" x14ac:dyDescent="0.4">
      <c r="G85">
        <v>-900</v>
      </c>
      <c r="H85">
        <f t="shared" si="20"/>
        <v>204.52156489999999</v>
      </c>
      <c r="I85">
        <v>243.93699599999999</v>
      </c>
      <c r="J85">
        <f t="shared" si="21"/>
        <v>243936996</v>
      </c>
      <c r="K85">
        <f t="shared" ref="K85:K89" si="24">(1555+G85)*100/(-1555+205421.5649)</f>
        <v>0.32128858418803918</v>
      </c>
      <c r="L85">
        <f t="shared" si="23"/>
        <v>2.8680359119364898E-5</v>
      </c>
    </row>
    <row r="86" spans="6:12" x14ac:dyDescent="0.4">
      <c r="G86">
        <v>-1000</v>
      </c>
      <c r="H86">
        <f t="shared" si="20"/>
        <v>204.42156489999999</v>
      </c>
      <c r="I86">
        <v>243.93699599999999</v>
      </c>
      <c r="J86">
        <f t="shared" si="21"/>
        <v>243936996</v>
      </c>
      <c r="K86">
        <f t="shared" si="24"/>
        <v>0.27223689194559042</v>
      </c>
      <c r="L86">
        <f t="shared" si="23"/>
        <v>2.8680359119364898E-5</v>
      </c>
    </row>
    <row r="87" spans="6:12" x14ac:dyDescent="0.4">
      <c r="G87">
        <v>-1100</v>
      </c>
      <c r="H87">
        <f t="shared" si="20"/>
        <v>204.3215649</v>
      </c>
      <c r="I87">
        <v>243.936071</v>
      </c>
      <c r="J87">
        <f t="shared" si="21"/>
        <v>243936071</v>
      </c>
      <c r="K87">
        <f t="shared" si="24"/>
        <v>0.22318519970314171</v>
      </c>
      <c r="L87">
        <f t="shared" si="23"/>
        <v>2.4888287623463698E-5</v>
      </c>
    </row>
    <row r="88" spans="6:12" x14ac:dyDescent="0.4">
      <c r="G88">
        <v>-1200</v>
      </c>
      <c r="H88">
        <f t="shared" si="20"/>
        <v>204.2215649</v>
      </c>
      <c r="I88">
        <v>243.934821</v>
      </c>
      <c r="J88">
        <f t="shared" si="21"/>
        <v>243934821</v>
      </c>
      <c r="K88">
        <f t="shared" si="24"/>
        <v>0.17413350746069298</v>
      </c>
      <c r="L88">
        <f t="shared" si="23"/>
        <v>1.9763866683034629E-5</v>
      </c>
    </row>
    <row r="89" spans="6:12" x14ac:dyDescent="0.4">
      <c r="G89">
        <v>-1300</v>
      </c>
      <c r="H89">
        <f t="shared" si="20"/>
        <v>204.12156490000001</v>
      </c>
      <c r="I89">
        <v>243.93489600000001</v>
      </c>
      <c r="J89">
        <f t="shared" si="21"/>
        <v>243934896</v>
      </c>
      <c r="K89">
        <f t="shared" si="24"/>
        <v>0.12508181521824427</v>
      </c>
      <c r="L89">
        <f t="shared" si="23"/>
        <v>2.0071331939499987E-5</v>
      </c>
    </row>
    <row r="90" spans="6:12" x14ac:dyDescent="0.4">
      <c r="G90">
        <v>-1300</v>
      </c>
      <c r="H90">
        <f t="shared" ref="H90:H94" si="25">(G90+205421.5649)/1000</f>
        <v>204.12156490000001</v>
      </c>
      <c r="I90">
        <v>243.93491800000001</v>
      </c>
      <c r="J90">
        <f t="shared" ref="J90:J94" si="26">I90*1000000</f>
        <v>243934918</v>
      </c>
      <c r="K90">
        <f t="shared" ref="K90" si="27">(1555+G90)*100/(-1555+205421.5649)</f>
        <v>0.12508181521824427</v>
      </c>
      <c r="L90">
        <f t="shared" si="23"/>
        <v>2.0161521748056945E-5</v>
      </c>
    </row>
    <row r="91" spans="6:12" x14ac:dyDescent="0.4">
      <c r="G91">
        <v>-1400</v>
      </c>
      <c r="H91">
        <f t="shared" si="25"/>
        <v>204.02156489999999</v>
      </c>
      <c r="I91">
        <v>243.93484799999999</v>
      </c>
      <c r="J91">
        <f t="shared" si="26"/>
        <v>243934848</v>
      </c>
      <c r="K91">
        <f t="shared" ref="K91:K94" si="28">(1555+G91)*100/(-1555+205421.5649)</f>
        <v>7.6030122975795533E-2</v>
      </c>
      <c r="L91">
        <f t="shared" si="23"/>
        <v>1.9874554175301568E-5</v>
      </c>
    </row>
    <row r="92" spans="6:12" x14ac:dyDescent="0.4">
      <c r="G92">
        <v>-1500</v>
      </c>
      <c r="H92">
        <f t="shared" si="25"/>
        <v>203.92156489999999</v>
      </c>
      <c r="I92">
        <v>243.934021</v>
      </c>
      <c r="J92">
        <f t="shared" si="26"/>
        <v>243934021</v>
      </c>
      <c r="K92">
        <f t="shared" si="28"/>
        <v>2.6978430733346801E-2</v>
      </c>
      <c r="L92">
        <f t="shared" si="23"/>
        <v>1.6484237281164684E-5</v>
      </c>
    </row>
    <row r="93" spans="6:12" x14ac:dyDescent="0.4">
      <c r="G93">
        <v>-1600</v>
      </c>
      <c r="H93">
        <f t="shared" si="25"/>
        <v>203.8215649</v>
      </c>
      <c r="I93">
        <v>243.932796</v>
      </c>
      <c r="J93">
        <f t="shared" si="26"/>
        <v>243932796</v>
      </c>
      <c r="K93">
        <f t="shared" si="28"/>
        <v>-2.2073261509101928E-2</v>
      </c>
      <c r="L93">
        <f t="shared" si="23"/>
        <v>1.146230475951856E-5</v>
      </c>
    </row>
    <row r="94" spans="6:12" x14ac:dyDescent="0.4">
      <c r="G94">
        <v>-1700</v>
      </c>
      <c r="H94">
        <f t="shared" si="25"/>
        <v>203.7215649</v>
      </c>
      <c r="I94">
        <v>243.930296</v>
      </c>
      <c r="J94">
        <f t="shared" si="26"/>
        <v>243930296</v>
      </c>
      <c r="K94">
        <f t="shared" si="28"/>
        <v>-7.112495375155066E-2</v>
      </c>
      <c r="L94">
        <f>(I94-243.93)/243.93</f>
        <v>1.2134628786604201E-6</v>
      </c>
    </row>
    <row r="96" spans="6:12" x14ac:dyDescent="0.4">
      <c r="G96">
        <v>0</v>
      </c>
      <c r="H96">
        <v>374.4</v>
      </c>
      <c r="I96" t="s">
        <v>10</v>
      </c>
    </row>
    <row r="98" spans="6:12" x14ac:dyDescent="0.4">
      <c r="G98" s="2">
        <v>1E-3</v>
      </c>
      <c r="H98">
        <v>375.5</v>
      </c>
      <c r="I98" t="s">
        <v>10</v>
      </c>
    </row>
    <row r="101" spans="6:12" x14ac:dyDescent="0.4">
      <c r="G101">
        <v>-600</v>
      </c>
    </row>
    <row r="102" spans="6:12" x14ac:dyDescent="0.4">
      <c r="F102" t="s">
        <v>12</v>
      </c>
      <c r="G102">
        <v>-700</v>
      </c>
      <c r="H102">
        <f t="shared" ref="H102:H112" si="29">(G102+205421.5649)/1000</f>
        <v>204.7215649</v>
      </c>
      <c r="I102">
        <v>243.95820800000001</v>
      </c>
      <c r="J102">
        <f t="shared" ref="J102:J112" si="30">I102*1000000</f>
        <v>243958208</v>
      </c>
      <c r="K102">
        <f t="shared" ref="K102" si="31">(1555+G102)*100/(-1555+205421.5649)</f>
        <v>0.4193919686729366</v>
      </c>
      <c r="L102">
        <f t="shared" ref="L102:L111" si="32">(I102-243.953)/243.953</f>
        <v>2.1348374482012172E-5</v>
      </c>
    </row>
    <row r="103" spans="6:12" x14ac:dyDescent="0.4">
      <c r="G103">
        <v>-800</v>
      </c>
      <c r="H103">
        <f t="shared" si="29"/>
        <v>204.62156490000001</v>
      </c>
      <c r="I103">
        <v>243.955758</v>
      </c>
      <c r="J103">
        <f t="shared" si="30"/>
        <v>243955758</v>
      </c>
      <c r="K103">
        <f t="shared" ref="K103" si="33">(1555+G103)*100/(-1555+205421.5649)</f>
        <v>0.37034027643048789</v>
      </c>
      <c r="L103">
        <f t="shared" si="32"/>
        <v>1.1305456378892811E-5</v>
      </c>
    </row>
    <row r="104" spans="6:12" x14ac:dyDescent="0.4">
      <c r="G104">
        <v>-900</v>
      </c>
      <c r="H104">
        <f t="shared" si="29"/>
        <v>204.52156489999999</v>
      </c>
      <c r="I104">
        <v>243.955083</v>
      </c>
      <c r="J104">
        <f t="shared" si="30"/>
        <v>243955083</v>
      </c>
      <c r="K104">
        <f t="shared" ref="K104:K112" si="34">(1555+G104)*100/(-1555+205421.5649)</f>
        <v>0.32128858418803918</v>
      </c>
      <c r="L104">
        <f t="shared" si="32"/>
        <v>8.5385299627344078E-6</v>
      </c>
    </row>
    <row r="105" spans="6:12" x14ac:dyDescent="0.4">
      <c r="G105">
        <v>-1000</v>
      </c>
      <c r="H105">
        <f t="shared" si="29"/>
        <v>204.42156489999999</v>
      </c>
      <c r="I105">
        <v>243.95418799999999</v>
      </c>
      <c r="J105">
        <f t="shared" si="30"/>
        <v>243954188</v>
      </c>
      <c r="K105">
        <f t="shared" si="34"/>
        <v>0.27223689194559042</v>
      </c>
      <c r="L105">
        <f t="shared" si="32"/>
        <v>4.8697904923688898E-6</v>
      </c>
    </row>
    <row r="106" spans="6:12" x14ac:dyDescent="0.4">
      <c r="G106">
        <v>-1100</v>
      </c>
      <c r="H106">
        <f t="shared" si="29"/>
        <v>204.3215649</v>
      </c>
      <c r="I106">
        <v>243.95351099999999</v>
      </c>
      <c r="J106">
        <f t="shared" si="30"/>
        <v>243953511</v>
      </c>
      <c r="K106">
        <f t="shared" si="34"/>
        <v>0.22318519970314171</v>
      </c>
      <c r="L106">
        <f t="shared" si="32"/>
        <v>2.0946657757388758E-6</v>
      </c>
    </row>
    <row r="107" spans="6:12" x14ac:dyDescent="0.4">
      <c r="G107">
        <v>-1200</v>
      </c>
      <c r="H107">
        <f t="shared" si="29"/>
        <v>204.2215649</v>
      </c>
      <c r="I107">
        <v>243.95351099999999</v>
      </c>
      <c r="J107">
        <f t="shared" si="30"/>
        <v>243953511</v>
      </c>
      <c r="K107">
        <f t="shared" si="34"/>
        <v>0.17413350746069298</v>
      </c>
      <c r="L107">
        <f t="shared" si="32"/>
        <v>2.0946657757388758E-6</v>
      </c>
    </row>
    <row r="108" spans="6:12" x14ac:dyDescent="0.4">
      <c r="G108">
        <v>-1300</v>
      </c>
      <c r="H108">
        <f t="shared" si="29"/>
        <v>204.12156490000001</v>
      </c>
      <c r="I108">
        <v>243.95285799999999</v>
      </c>
      <c r="J108">
        <f t="shared" si="30"/>
        <v>243952858</v>
      </c>
      <c r="K108">
        <f t="shared" si="34"/>
        <v>0.12508181521824427</v>
      </c>
      <c r="L108">
        <f t="shared" si="32"/>
        <v>-5.8207933499881818E-7</v>
      </c>
    </row>
    <row r="109" spans="6:12" x14ac:dyDescent="0.4">
      <c r="G109">
        <v>-1400</v>
      </c>
      <c r="H109">
        <f t="shared" si="29"/>
        <v>204.02156489999999</v>
      </c>
      <c r="I109">
        <v>243.952258</v>
      </c>
      <c r="J109">
        <f t="shared" si="30"/>
        <v>243952258</v>
      </c>
      <c r="K109">
        <f t="shared" si="34"/>
        <v>7.6030122975795533E-2</v>
      </c>
      <c r="L109">
        <f t="shared" si="32"/>
        <v>-3.0415694826563432E-6</v>
      </c>
    </row>
    <row r="110" spans="6:12" x14ac:dyDescent="0.4">
      <c r="G110">
        <v>-1500</v>
      </c>
      <c r="H110">
        <f t="shared" si="29"/>
        <v>203.92156489999999</v>
      </c>
      <c r="I110">
        <v>243.951863</v>
      </c>
      <c r="J110">
        <f t="shared" si="30"/>
        <v>243951863</v>
      </c>
      <c r="K110">
        <f t="shared" si="34"/>
        <v>2.6978430733346801E-2</v>
      </c>
      <c r="L110">
        <f t="shared" si="32"/>
        <v>-4.6607338298768349E-6</v>
      </c>
    </row>
    <row r="111" spans="6:12" x14ac:dyDescent="0.4">
      <c r="G111">
        <v>-1600</v>
      </c>
      <c r="H111">
        <f t="shared" si="29"/>
        <v>203.8215649</v>
      </c>
      <c r="I111">
        <v>243.949658</v>
      </c>
      <c r="J111">
        <f t="shared" si="30"/>
        <v>243949658</v>
      </c>
      <c r="K111">
        <f t="shared" si="34"/>
        <v>-2.2073261509101928E-2</v>
      </c>
      <c r="L111">
        <f t="shared" si="32"/>
        <v>-1.3699360122660959E-5</v>
      </c>
    </row>
    <row r="112" spans="6:12" x14ac:dyDescent="0.4">
      <c r="G112">
        <v>-1700</v>
      </c>
      <c r="H112">
        <f t="shared" si="29"/>
        <v>203.7215649</v>
      </c>
      <c r="I112">
        <v>243.94666900000001</v>
      </c>
      <c r="J112">
        <f t="shared" si="30"/>
        <v>243946669</v>
      </c>
      <c r="K112">
        <f t="shared" si="34"/>
        <v>-7.112495375155066E-2</v>
      </c>
      <c r="L112">
        <f>(I112-243.953)/243.953</f>
        <v>-2.5951720208354732E-5</v>
      </c>
    </row>
    <row r="116" spans="6:12" x14ac:dyDescent="0.4">
      <c r="G116" s="2">
        <v>-1E-3</v>
      </c>
      <c r="H116">
        <v>374.1</v>
      </c>
      <c r="I116" t="s">
        <v>9</v>
      </c>
    </row>
    <row r="119" spans="6:12" x14ac:dyDescent="0.4">
      <c r="F119" t="s">
        <v>11</v>
      </c>
      <c r="G119">
        <v>-900</v>
      </c>
      <c r="H119">
        <f t="shared" ref="H118:H123" si="35">(G119+205421.5649)/1000</f>
        <v>204.52156489999999</v>
      </c>
      <c r="I119">
        <v>243.88074599999999</v>
      </c>
      <c r="J119">
        <f t="shared" ref="J118:J123" si="36">I119*1000000</f>
        <v>243880746</v>
      </c>
      <c r="K119">
        <f t="shared" ref="K118:K123" si="37">(1555+G119)*100/(-1555+205421.5649)</f>
        <v>0.32128858418803918</v>
      </c>
      <c r="L119">
        <f>(I119-243.877)/243.877</f>
        <v>1.5360202068986688E-5</v>
      </c>
    </row>
    <row r="120" spans="6:12" x14ac:dyDescent="0.4">
      <c r="G120">
        <v>-1000</v>
      </c>
      <c r="H120">
        <f t="shared" si="35"/>
        <v>204.42156489999999</v>
      </c>
      <c r="I120">
        <v>243.880371</v>
      </c>
      <c r="J120">
        <f t="shared" si="36"/>
        <v>243880371</v>
      </c>
      <c r="K120">
        <f t="shared" si="37"/>
        <v>0.27223689194559042</v>
      </c>
      <c r="L120">
        <f t="shared" ref="L120:L130" si="38">(I120-243.877)/243.877</f>
        <v>1.3822541691045625E-5</v>
      </c>
    </row>
    <row r="121" spans="6:12" x14ac:dyDescent="0.4">
      <c r="G121">
        <v>-1100</v>
      </c>
      <c r="H121">
        <f t="shared" si="35"/>
        <v>204.3215649</v>
      </c>
      <c r="I121">
        <v>243.87966599999999</v>
      </c>
      <c r="J121">
        <f t="shared" si="36"/>
        <v>243879666</v>
      </c>
      <c r="K121">
        <f t="shared" si="37"/>
        <v>0.22318519970314171</v>
      </c>
      <c r="L121">
        <f t="shared" si="38"/>
        <v>1.093174018040455E-5</v>
      </c>
    </row>
    <row r="122" spans="6:12" x14ac:dyDescent="0.4">
      <c r="G122">
        <v>-1200</v>
      </c>
      <c r="H122">
        <f t="shared" si="35"/>
        <v>204.2215649</v>
      </c>
      <c r="I122">
        <v>243.87882099999999</v>
      </c>
      <c r="J122">
        <f t="shared" si="36"/>
        <v>243878821</v>
      </c>
      <c r="K122">
        <f t="shared" si="37"/>
        <v>0.17413350746069298</v>
      </c>
      <c r="L122">
        <f t="shared" si="38"/>
        <v>7.4668787953694367E-6</v>
      </c>
    </row>
    <row r="123" spans="6:12" x14ac:dyDescent="0.4">
      <c r="G123">
        <v>-1300</v>
      </c>
      <c r="H123">
        <f t="shared" si="35"/>
        <v>204.12156490000001</v>
      </c>
      <c r="I123">
        <v>243.87803299999999</v>
      </c>
      <c r="J123">
        <f t="shared" si="36"/>
        <v>243878033</v>
      </c>
      <c r="K123">
        <f t="shared" si="37"/>
        <v>0.12508181521824427</v>
      </c>
      <c r="L123">
        <f t="shared" si="38"/>
        <v>4.2357417877795007E-6</v>
      </c>
    </row>
    <row r="124" spans="6:12" x14ac:dyDescent="0.4">
      <c r="G124">
        <v>-1300</v>
      </c>
      <c r="H124">
        <f>(G124+205421.5649)/1000</f>
        <v>204.12156490000001</v>
      </c>
      <c r="I124">
        <v>243.87733299999999</v>
      </c>
      <c r="J124">
        <f t="shared" ref="J124:J130" si="39">I124*1000000</f>
        <v>243877333</v>
      </c>
      <c r="K124">
        <f t="shared" ref="K124" si="40">(1555+G124)*100/(-1555+205421.5649)</f>
        <v>0.12508181521824427</v>
      </c>
      <c r="L124">
        <f t="shared" si="38"/>
        <v>1.3654424155762347E-6</v>
      </c>
    </row>
    <row r="125" spans="6:12" x14ac:dyDescent="0.4">
      <c r="G125">
        <v>-1400</v>
      </c>
      <c r="H125">
        <f t="shared" ref="H125:H131" si="41">(G125+205421.5649)/1000</f>
        <v>204.02156489999999</v>
      </c>
      <c r="I125">
        <v>243.877658</v>
      </c>
      <c r="J125">
        <f t="shared" si="39"/>
        <v>243877658</v>
      </c>
      <c r="K125">
        <f t="shared" ref="K125:K131" si="42">(1555+G125)*100/(-1555+205421.5649)</f>
        <v>7.6030122975795533E-2</v>
      </c>
      <c r="L125">
        <f t="shared" si="38"/>
        <v>2.6980814098384384E-6</v>
      </c>
    </row>
    <row r="126" spans="6:12" x14ac:dyDescent="0.4">
      <c r="G126">
        <v>-1500</v>
      </c>
      <c r="H126">
        <f t="shared" si="41"/>
        <v>203.92156489999999</v>
      </c>
      <c r="I126">
        <v>243.877758</v>
      </c>
      <c r="J126">
        <f t="shared" si="39"/>
        <v>243877758</v>
      </c>
      <c r="K126">
        <f t="shared" si="42"/>
        <v>2.6978430733346801E-2</v>
      </c>
      <c r="L126">
        <f t="shared" si="38"/>
        <v>3.1081241773126965E-6</v>
      </c>
    </row>
    <row r="127" spans="6:12" x14ac:dyDescent="0.4">
      <c r="G127">
        <v>-1600</v>
      </c>
      <c r="H127">
        <f t="shared" si="41"/>
        <v>203.8215649</v>
      </c>
      <c r="I127">
        <v>243.87728300000001</v>
      </c>
      <c r="J127">
        <f t="shared" si="39"/>
        <v>243877283</v>
      </c>
      <c r="K127">
        <f t="shared" si="42"/>
        <v>-2.2073261509101928E-2</v>
      </c>
      <c r="L127">
        <f t="shared" si="38"/>
        <v>1.1604210318973762E-6</v>
      </c>
    </row>
    <row r="128" spans="6:12" x14ac:dyDescent="0.4">
      <c r="G128">
        <v>-1700</v>
      </c>
      <c r="H128">
        <f t="shared" si="41"/>
        <v>203.7215649</v>
      </c>
      <c r="I128">
        <v>243.87658300000001</v>
      </c>
      <c r="J128">
        <f t="shared" si="39"/>
        <v>243876583</v>
      </c>
      <c r="K128">
        <f t="shared" si="42"/>
        <v>-7.112495375155066E-2</v>
      </c>
      <c r="L128">
        <f t="shared" si="38"/>
        <v>-1.7098783403058896E-6</v>
      </c>
    </row>
    <row r="129" spans="6:12" x14ac:dyDescent="0.4">
      <c r="G129">
        <v>-1800</v>
      </c>
      <c r="H129">
        <f t="shared" si="41"/>
        <v>203.62156490000001</v>
      </c>
      <c r="I129">
        <v>243.87473299999999</v>
      </c>
      <c r="J129">
        <f t="shared" si="39"/>
        <v>243874733</v>
      </c>
      <c r="K129">
        <f t="shared" si="42"/>
        <v>-0.12017664599399938</v>
      </c>
      <c r="L129">
        <f t="shared" si="38"/>
        <v>-9.295669538404853E-6</v>
      </c>
    </row>
    <row r="130" spans="6:12" x14ac:dyDescent="0.4">
      <c r="G130">
        <v>-1900</v>
      </c>
      <c r="H130">
        <f t="shared" si="41"/>
        <v>203.52156489999999</v>
      </c>
      <c r="I130">
        <v>243.87168299999999</v>
      </c>
      <c r="J130">
        <f t="shared" si="39"/>
        <v>243871683</v>
      </c>
      <c r="K130">
        <f t="shared" si="42"/>
        <v>-0.16922833823644812</v>
      </c>
      <c r="L130">
        <f t="shared" si="38"/>
        <v>-2.1801973945961833E-5</v>
      </c>
    </row>
    <row r="132" spans="6:12" x14ac:dyDescent="0.4">
      <c r="G132" t="s">
        <v>16</v>
      </c>
    </row>
    <row r="133" spans="6:12" x14ac:dyDescent="0.4">
      <c r="F133" t="s">
        <v>17</v>
      </c>
    </row>
    <row r="134" spans="6:12" x14ac:dyDescent="0.4">
      <c r="G134">
        <v>-800</v>
      </c>
      <c r="H134">
        <f t="shared" ref="H134:H145" si="43">(G134+205421.5649)/1000</f>
        <v>204.62156490000001</v>
      </c>
      <c r="I134">
        <v>243.93660499999999</v>
      </c>
      <c r="J134">
        <f t="shared" ref="J134:J147" si="44">I134*1000000</f>
        <v>243936605</v>
      </c>
      <c r="K134">
        <f t="shared" ref="K134" si="45">(1555+G134)*100/(-1555+205421.5649)</f>
        <v>0.37034027643048789</v>
      </c>
      <c r="L134">
        <f>(I134-243.927)/243.927</f>
        <v>3.9376534782920398E-5</v>
      </c>
    </row>
    <row r="135" spans="6:12" x14ac:dyDescent="0.4">
      <c r="G135">
        <v>-900</v>
      </c>
      <c r="H135">
        <f t="shared" si="43"/>
        <v>204.52156489999999</v>
      </c>
      <c r="I135">
        <v>243.93547599999999</v>
      </c>
      <c r="J135">
        <f t="shared" si="44"/>
        <v>243935476</v>
      </c>
      <c r="K135">
        <f t="shared" ref="K135:K147" si="46">(1555+G135)*100/(-1555+205421.5649)</f>
        <v>0.32128858418803918</v>
      </c>
      <c r="L135">
        <f t="shared" ref="L135:L151" si="47">(I135-243.927)/243.927</f>
        <v>3.474810086624976E-5</v>
      </c>
    </row>
    <row r="136" spans="6:12" x14ac:dyDescent="0.4">
      <c r="G136">
        <v>-1000</v>
      </c>
      <c r="H136">
        <f t="shared" si="43"/>
        <v>204.42156489999999</v>
      </c>
      <c r="I136">
        <v>243.93487099999999</v>
      </c>
      <c r="J136">
        <f t="shared" si="44"/>
        <v>243934871</v>
      </c>
      <c r="K136">
        <f t="shared" si="46"/>
        <v>0.27223689194559042</v>
      </c>
      <c r="L136">
        <f t="shared" si="47"/>
        <v>3.22678506274189E-5</v>
      </c>
    </row>
    <row r="137" spans="6:12" x14ac:dyDescent="0.4">
      <c r="G137">
        <v>-1100</v>
      </c>
      <c r="H137">
        <f t="shared" si="43"/>
        <v>204.3215649</v>
      </c>
      <c r="I137">
        <v>243.934721</v>
      </c>
      <c r="J137">
        <f t="shared" si="44"/>
        <v>243934721</v>
      </c>
      <c r="K137">
        <f t="shared" si="46"/>
        <v>0.22318519970314171</v>
      </c>
      <c r="L137">
        <f t="shared" si="47"/>
        <v>3.1652912551720971E-5</v>
      </c>
    </row>
    <row r="138" spans="6:12" x14ac:dyDescent="0.4">
      <c r="G138">
        <v>-1200</v>
      </c>
      <c r="H138">
        <f t="shared" si="43"/>
        <v>204.2215649</v>
      </c>
      <c r="I138">
        <v>243.93467100000001</v>
      </c>
      <c r="J138">
        <f t="shared" si="44"/>
        <v>243934671</v>
      </c>
      <c r="K138">
        <f t="shared" si="46"/>
        <v>0.17413350746069298</v>
      </c>
      <c r="L138">
        <f t="shared" si="47"/>
        <v>3.1447933193193834E-5</v>
      </c>
    </row>
    <row r="139" spans="6:12" x14ac:dyDescent="0.4">
      <c r="G139">
        <v>-1300</v>
      </c>
      <c r="H139">
        <f t="shared" si="43"/>
        <v>204.12156490000001</v>
      </c>
      <c r="I139">
        <v>243.934271</v>
      </c>
      <c r="J139">
        <f t="shared" si="44"/>
        <v>243934271</v>
      </c>
      <c r="K139">
        <f t="shared" si="46"/>
        <v>0.12508181521824427</v>
      </c>
      <c r="L139">
        <f t="shared" si="47"/>
        <v>2.980809832451067E-5</v>
      </c>
    </row>
    <row r="141" spans="6:12" x14ac:dyDescent="0.4">
      <c r="G141">
        <v>-800</v>
      </c>
      <c r="H141">
        <f t="shared" ref="H141:H146" si="48">(G141+205421.5649)/1000</f>
        <v>204.62156490000001</v>
      </c>
      <c r="I141">
        <v>243.93073899999999</v>
      </c>
      <c r="J141">
        <f t="shared" ref="J141:J146" si="49">I141*1000000</f>
        <v>243930739</v>
      </c>
      <c r="K141">
        <f t="shared" ref="K141:K146" si="50">(1555+G141)*100/(-1555+205421.5649)</f>
        <v>0.37034027643048789</v>
      </c>
      <c r="L141">
        <f t="shared" si="47"/>
        <v>1.5328356434490402E-5</v>
      </c>
    </row>
    <row r="142" spans="6:12" x14ac:dyDescent="0.4">
      <c r="G142">
        <v>-900</v>
      </c>
      <c r="H142">
        <f t="shared" si="48"/>
        <v>204.52156489999999</v>
      </c>
      <c r="I142">
        <v>243.93038300000001</v>
      </c>
      <c r="J142">
        <f t="shared" si="49"/>
        <v>243930383</v>
      </c>
      <c r="K142">
        <f t="shared" si="50"/>
        <v>0.32128858418803918</v>
      </c>
      <c r="L142">
        <f t="shared" si="47"/>
        <v>1.3868903401483561E-5</v>
      </c>
    </row>
    <row r="143" spans="6:12" x14ac:dyDescent="0.4">
      <c r="G143">
        <v>-1000</v>
      </c>
      <c r="H143">
        <f t="shared" si="48"/>
        <v>204.42156489999999</v>
      </c>
      <c r="I143">
        <v>243.929799</v>
      </c>
      <c r="J143">
        <f t="shared" si="49"/>
        <v>243929799</v>
      </c>
      <c r="K143">
        <f t="shared" si="50"/>
        <v>0.27223689194559042</v>
      </c>
      <c r="L143">
        <f t="shared" si="47"/>
        <v>1.1474744493271389E-5</v>
      </c>
    </row>
    <row r="144" spans="6:12" x14ac:dyDescent="0.4">
      <c r="G144">
        <v>-1100</v>
      </c>
      <c r="H144">
        <f t="shared" si="48"/>
        <v>204.3215649</v>
      </c>
      <c r="I144">
        <v>243.92904799999999</v>
      </c>
      <c r="J144">
        <f t="shared" si="49"/>
        <v>243929048</v>
      </c>
      <c r="K144">
        <f t="shared" si="50"/>
        <v>0.22318519970314171</v>
      </c>
      <c r="L144">
        <f t="shared" si="47"/>
        <v>8.3959545273874901E-6</v>
      </c>
    </row>
    <row r="145" spans="6:12" x14ac:dyDescent="0.4">
      <c r="G145">
        <v>-1200</v>
      </c>
      <c r="H145">
        <f t="shared" si="48"/>
        <v>204.2215649</v>
      </c>
      <c r="I145">
        <v>243.92867200000001</v>
      </c>
      <c r="J145">
        <f t="shared" si="49"/>
        <v>243928672</v>
      </c>
      <c r="K145">
        <f t="shared" si="50"/>
        <v>0.17413350746069298</v>
      </c>
      <c r="L145">
        <f t="shared" si="47"/>
        <v>6.8545097509231882E-6</v>
      </c>
    </row>
    <row r="146" spans="6:12" x14ac:dyDescent="0.4">
      <c r="G146">
        <v>-1300</v>
      </c>
      <c r="H146">
        <f t="shared" si="48"/>
        <v>204.12156490000001</v>
      </c>
      <c r="I146">
        <v>243.92887099999999</v>
      </c>
      <c r="J146">
        <f t="shared" si="49"/>
        <v>243928871</v>
      </c>
      <c r="K146">
        <f t="shared" si="50"/>
        <v>0.12508181521824427</v>
      </c>
      <c r="L146">
        <f t="shared" si="47"/>
        <v>7.6703275979870332E-6</v>
      </c>
    </row>
    <row r="147" spans="6:12" x14ac:dyDescent="0.4">
      <c r="G147">
        <v>-1300</v>
      </c>
      <c r="H147">
        <f>(G147+205421.5649)/1000</f>
        <v>204.12156490000001</v>
      </c>
      <c r="I147">
        <v>243.929371</v>
      </c>
      <c r="J147">
        <f>I147*1000000</f>
        <v>243929371</v>
      </c>
      <c r="K147">
        <f>(1555+G147)*100/(-1555+205421.5649)</f>
        <v>0.12508181521824427</v>
      </c>
      <c r="L147">
        <f t="shared" si="47"/>
        <v>9.7201211838409908E-6</v>
      </c>
    </row>
    <row r="148" spans="6:12" x14ac:dyDescent="0.4">
      <c r="G148">
        <v>-1400</v>
      </c>
      <c r="H148">
        <f>(G148+205421.5649)/1000</f>
        <v>204.02156489999999</v>
      </c>
      <c r="I148">
        <v>243.929306</v>
      </c>
      <c r="J148">
        <f>I148*1000000</f>
        <v>243929306</v>
      </c>
      <c r="K148">
        <f>(1555+G148)*100/(-1555+205421.5649)</f>
        <v>7.6030122975795533E-2</v>
      </c>
      <c r="L148">
        <f t="shared" si="47"/>
        <v>9.4536480176624988E-6</v>
      </c>
    </row>
    <row r="149" spans="6:12" x14ac:dyDescent="0.4">
      <c r="G149">
        <v>-1500</v>
      </c>
      <c r="H149">
        <f t="shared" ref="H149:H151" si="51">(G149+205421.5649)/1000</f>
        <v>203.92156489999999</v>
      </c>
      <c r="I149">
        <v>243.926748</v>
      </c>
      <c r="J149">
        <f>I149*1000000</f>
        <v>243926748</v>
      </c>
      <c r="K149">
        <f>(1555+G149)*100/(-1555+205421.5649)</f>
        <v>2.6978430733346801E-2</v>
      </c>
      <c r="L149">
        <f t="shared" si="47"/>
        <v>-1.0330959671911628E-6</v>
      </c>
    </row>
    <row r="150" spans="6:12" x14ac:dyDescent="0.4">
      <c r="G150">
        <v>-1600</v>
      </c>
      <c r="H150">
        <f t="shared" si="51"/>
        <v>203.8215649</v>
      </c>
      <c r="I150">
        <v>243.92782600000001</v>
      </c>
      <c r="J150">
        <f>I150*1000000</f>
        <v>243927826</v>
      </c>
      <c r="K150">
        <f>(1555+G150)*100/(-1555+205421.5649)</f>
        <v>-2.2073261509101928E-2</v>
      </c>
      <c r="L150">
        <f t="shared" si="47"/>
        <v>3.3862590037911221E-6</v>
      </c>
    </row>
    <row r="151" spans="6:12" x14ac:dyDescent="0.4">
      <c r="G151">
        <v>-1700</v>
      </c>
      <c r="H151">
        <f t="shared" si="51"/>
        <v>203.7215649</v>
      </c>
      <c r="I151">
        <v>243.92537100000001</v>
      </c>
      <c r="J151">
        <f>I151*1000000</f>
        <v>243925371</v>
      </c>
      <c r="K151">
        <f>(1555+G151)*100/(-1555+205421.5649)</f>
        <v>-7.112495375155066E-2</v>
      </c>
      <c r="L151">
        <f t="shared" si="47"/>
        <v>-6.6782275024080834E-6</v>
      </c>
    </row>
    <row r="154" spans="6:12" x14ac:dyDescent="0.4">
      <c r="F154" t="s">
        <v>18</v>
      </c>
    </row>
    <row r="157" spans="6:12" x14ac:dyDescent="0.4">
      <c r="G157">
        <v>-800</v>
      </c>
      <c r="H157">
        <f t="shared" ref="H157:H167" si="52">(G157+205421.5649)/1000</f>
        <v>204.62156490000001</v>
      </c>
      <c r="I157">
        <v>243.927121</v>
      </c>
      <c r="J157">
        <f>I157*1000000</f>
        <v>243927121</v>
      </c>
      <c r="K157">
        <f>(1555+G157)*100/(-1555+205421.5649)</f>
        <v>0.37034027643048789</v>
      </c>
      <c r="L157">
        <f t="shared" ref="L157" si="53">(I157-243.927)/243.927</f>
        <v>4.9605004778947458E-7</v>
      </c>
    </row>
    <row r="158" spans="6:12" x14ac:dyDescent="0.4">
      <c r="G158">
        <v>-900</v>
      </c>
      <c r="H158">
        <f t="shared" si="52"/>
        <v>204.52156489999999</v>
      </c>
      <c r="I158">
        <v>243.92729800000001</v>
      </c>
      <c r="J158">
        <f t="shared" ref="J158:J167" si="54">I158*1000000</f>
        <v>243927298</v>
      </c>
      <c r="K158">
        <f t="shared" ref="K158:K167" si="55">(1555+G158)*100/(-1555+205421.5649)</f>
        <v>0.32128858418803918</v>
      </c>
      <c r="L158">
        <f t="shared" ref="L158:L167" si="56">(I158-243.927)/243.927</f>
        <v>1.2216769771899318E-6</v>
      </c>
    </row>
    <row r="159" spans="6:12" x14ac:dyDescent="0.4">
      <c r="G159">
        <v>-1000</v>
      </c>
      <c r="H159">
        <f t="shared" si="52"/>
        <v>204.42156489999999</v>
      </c>
      <c r="I159">
        <v>243.92728099999999</v>
      </c>
      <c r="J159">
        <f t="shared" si="54"/>
        <v>243927281</v>
      </c>
      <c r="K159">
        <f t="shared" si="55"/>
        <v>0.27223689194559042</v>
      </c>
      <c r="L159">
        <f t="shared" si="56"/>
        <v>1.151983995216134E-6</v>
      </c>
    </row>
    <row r="160" spans="6:12" x14ac:dyDescent="0.4">
      <c r="G160">
        <v>-1100</v>
      </c>
      <c r="H160">
        <f t="shared" si="52"/>
        <v>204.3215649</v>
      </c>
      <c r="I160">
        <v>243.92713000000001</v>
      </c>
      <c r="J160">
        <f t="shared" si="54"/>
        <v>243927130</v>
      </c>
      <c r="K160">
        <f t="shared" si="55"/>
        <v>0.22318519970314171</v>
      </c>
      <c r="L160">
        <f t="shared" si="56"/>
        <v>5.329463323569841E-7</v>
      </c>
    </row>
    <row r="161" spans="7:12" x14ac:dyDescent="0.4">
      <c r="G161">
        <v>-1200</v>
      </c>
      <c r="H161">
        <f t="shared" si="52"/>
        <v>204.2215649</v>
      </c>
      <c r="I161">
        <v>243.92729800000001</v>
      </c>
      <c r="J161">
        <f t="shared" si="54"/>
        <v>243927298</v>
      </c>
      <c r="K161">
        <f t="shared" si="55"/>
        <v>0.17413350746069298</v>
      </c>
      <c r="L161">
        <f t="shared" si="56"/>
        <v>1.2216769771899318E-6</v>
      </c>
    </row>
    <row r="162" spans="7:12" x14ac:dyDescent="0.4">
      <c r="G162">
        <v>-1300</v>
      </c>
      <c r="H162">
        <f t="shared" si="52"/>
        <v>204.12156490000001</v>
      </c>
      <c r="I162">
        <v>243.928258</v>
      </c>
      <c r="J162">
        <f t="shared" si="54"/>
        <v>243928258</v>
      </c>
      <c r="K162">
        <f t="shared" si="55"/>
        <v>0.12508181521824427</v>
      </c>
      <c r="L162">
        <f t="shared" si="56"/>
        <v>5.1572806618664061E-6</v>
      </c>
    </row>
    <row r="163" spans="7:12" x14ac:dyDescent="0.4">
      <c r="G163">
        <v>-1300</v>
      </c>
      <c r="H163">
        <f t="shared" si="52"/>
        <v>204.12156490000001</v>
      </c>
      <c r="I163">
        <v>243.93352100000001</v>
      </c>
      <c r="J163">
        <f t="shared" si="54"/>
        <v>243933521</v>
      </c>
      <c r="K163">
        <f t="shared" si="55"/>
        <v>0.12508181521824427</v>
      </c>
      <c r="L163">
        <f t="shared" si="56"/>
        <v>2.6733407945904511E-5</v>
      </c>
    </row>
    <row r="164" spans="7:12" x14ac:dyDescent="0.4">
      <c r="G164">
        <v>-1400</v>
      </c>
      <c r="H164">
        <f t="shared" si="52"/>
        <v>204.02156489999999</v>
      </c>
      <c r="I164">
        <v>243.93404799999999</v>
      </c>
      <c r="J164">
        <f t="shared" si="54"/>
        <v>243934048</v>
      </c>
      <c r="K164">
        <f t="shared" si="55"/>
        <v>7.6030122975795533E-2</v>
      </c>
      <c r="L164">
        <f t="shared" si="56"/>
        <v>2.8893890385227963E-5</v>
      </c>
    </row>
    <row r="165" spans="7:12" x14ac:dyDescent="0.4">
      <c r="G165">
        <v>-1500</v>
      </c>
      <c r="H165">
        <f t="shared" si="52"/>
        <v>203.92156489999999</v>
      </c>
      <c r="I165">
        <v>243.93419599999999</v>
      </c>
      <c r="J165">
        <f t="shared" si="54"/>
        <v>243934196</v>
      </c>
      <c r="K165">
        <f t="shared" si="55"/>
        <v>2.6978430733346801E-2</v>
      </c>
      <c r="L165">
        <f t="shared" si="56"/>
        <v>2.9500629286603446E-5</v>
      </c>
    </row>
    <row r="166" spans="7:12" x14ac:dyDescent="0.4">
      <c r="G166">
        <v>-1600</v>
      </c>
      <c r="H166">
        <f t="shared" si="52"/>
        <v>203.8215649</v>
      </c>
      <c r="I166">
        <v>243.93359799999999</v>
      </c>
      <c r="J166">
        <f t="shared" si="54"/>
        <v>243933598</v>
      </c>
      <c r="K166">
        <f t="shared" si="55"/>
        <v>-2.2073261509101928E-2</v>
      </c>
      <c r="L166">
        <f t="shared" si="56"/>
        <v>2.7049076158017658E-5</v>
      </c>
    </row>
    <row r="167" spans="7:12" x14ac:dyDescent="0.4">
      <c r="G167">
        <v>-1700</v>
      </c>
      <c r="H167">
        <f t="shared" si="52"/>
        <v>203.7215649</v>
      </c>
      <c r="I167">
        <v>243.931588</v>
      </c>
      <c r="J167">
        <f t="shared" si="54"/>
        <v>243931588</v>
      </c>
      <c r="K167">
        <f t="shared" si="55"/>
        <v>-7.112495375155066E-2</v>
      </c>
      <c r="L167">
        <f t="shared" si="56"/>
        <v>1.8808905943222648E-5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2024-05-14T21:10:32Z</dcterms:modified>
</cp:coreProperties>
</file>